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1" activeTab="1"/>
  </bookViews>
  <sheets>
    <sheet name="Sheet2" sheetId="2" r:id="rId1"/>
    <sheet name="最终版" sheetId="4" r:id="rId2"/>
    <sheet name="Sheet3" sheetId="3" r:id="rId3"/>
  </sheets>
  <definedNames>
    <definedName name="_xlnm._FilterDatabase" localSheetId="1" hidden="1">最终版!$U$1:$U$412</definedName>
    <definedName name="_xlnm.Print_Titles" localSheetId="1">最终版!$1:$3</definedName>
  </definedNames>
  <calcPr calcId="144525"/>
</workbook>
</file>

<file path=xl/sharedStrings.xml><?xml version="1.0" encoding="utf-8"?>
<sst xmlns="http://schemas.openxmlformats.org/spreadsheetml/2006/main" count="2595" uniqueCount="759">
  <si>
    <t>2020年收入预算明细表</t>
  </si>
  <si>
    <t>2020年一般公共预算收入</t>
  </si>
  <si>
    <t>公共财政预算收入</t>
  </si>
  <si>
    <t>税收返还</t>
  </si>
  <si>
    <t>体制补助收入</t>
  </si>
  <si>
    <t>均衡性转移支付</t>
  </si>
  <si>
    <t>县级基本财力保障机制奖补资金</t>
  </si>
  <si>
    <t>结算补助</t>
  </si>
  <si>
    <t>基层公检法司转移支付</t>
  </si>
  <si>
    <t>城乡义务教育转移支付</t>
  </si>
  <si>
    <t>科学技术共同财政事权转移支付</t>
  </si>
  <si>
    <t>文化旅游体育与传媒共同财政事权转移支付</t>
  </si>
  <si>
    <t>社会保障和就业共同财政事权转移支付</t>
  </si>
  <si>
    <t>医疗卫生共同财政事权转移支付</t>
  </si>
  <si>
    <t>农林水共同财政事权转移支付</t>
  </si>
  <si>
    <t>住房保障共同财政事权转移支付</t>
  </si>
  <si>
    <t>灾害防治及应急管理共同财政事权转移支付</t>
  </si>
  <si>
    <t>重点生态功能区转移支付</t>
  </si>
  <si>
    <t>固定数额补助</t>
  </si>
  <si>
    <t>贫困地区转移支付补助收入</t>
  </si>
  <si>
    <t>其他一般性转移支付</t>
  </si>
  <si>
    <t>一般公共服务</t>
  </si>
  <si>
    <t>公共安全</t>
  </si>
  <si>
    <t>社会保障和就业专项补助收入</t>
  </si>
  <si>
    <t>卫生健康</t>
  </si>
  <si>
    <t>节能环保</t>
  </si>
  <si>
    <t>农林水事务</t>
  </si>
  <si>
    <t>市财政本级配套</t>
  </si>
  <si>
    <t>2020年预算支出明细表</t>
  </si>
  <si>
    <t>科目编码</t>
  </si>
  <si>
    <t>单位</t>
  </si>
  <si>
    <t>单位名称（科目）</t>
  </si>
  <si>
    <t xml:space="preserve"> 项目支出</t>
  </si>
  <si>
    <t>项目简介</t>
  </si>
  <si>
    <t>申报金额</t>
  </si>
  <si>
    <t>1号批复</t>
  </si>
  <si>
    <t>法定配套</t>
  </si>
  <si>
    <t>工作需要</t>
  </si>
  <si>
    <t>压缩16%</t>
  </si>
  <si>
    <t>小计</t>
  </si>
  <si>
    <t>未纳入预算</t>
  </si>
  <si>
    <t>项目支出合计</t>
  </si>
  <si>
    <t>工资性支出</t>
  </si>
  <si>
    <t>商品服务支出</t>
  </si>
  <si>
    <t>个人对家庭补助</t>
  </si>
  <si>
    <t>预算数</t>
  </si>
  <si>
    <t>备注</t>
  </si>
  <si>
    <t>拨款</t>
  </si>
  <si>
    <t>类</t>
  </si>
  <si>
    <t>款</t>
  </si>
  <si>
    <t>项</t>
  </si>
  <si>
    <t>201</t>
  </si>
  <si>
    <t>31</t>
  </si>
  <si>
    <t>02</t>
  </si>
  <si>
    <t>县委办</t>
  </si>
  <si>
    <t xml:space="preserve">  [2013102]一般行政管理事务（党委办公厅（室）及相关机构事务）</t>
  </si>
  <si>
    <t>县委办档案工作经费</t>
  </si>
  <si>
    <t>县委办公室培训费</t>
  </si>
  <si>
    <t>党委办公室专项事业经费</t>
  </si>
  <si>
    <t>党建经费</t>
  </si>
  <si>
    <t>临时工工资</t>
  </si>
  <si>
    <t>机要局经费</t>
  </si>
  <si>
    <t>慰问金</t>
  </si>
  <si>
    <t>慰问金（三大节日慰问130万元、三、四类慰问经费20万元）</t>
  </si>
  <si>
    <t>援藏回访经费</t>
  </si>
  <si>
    <t>县委办会场经费</t>
  </si>
  <si>
    <t>县委办座机费</t>
  </si>
  <si>
    <t>99</t>
  </si>
  <si>
    <t xml:space="preserve">  [2013199]其他党委办公厅（室）及相关机构事务支出</t>
  </si>
  <si>
    <t xml:space="preserve"> 馆藏档案日常维护费</t>
  </si>
  <si>
    <t>馆藏档案日常维护费</t>
  </si>
  <si>
    <t>九大基地经费</t>
  </si>
  <si>
    <t>九大基地经费（人民调解员矛盾纠纷解决基地、青少年服务基地、民生保障基地、强基惠民基地、党的政策宣传基地、妇女权益保障基地、法制宣传教育基地、双联户工作基地）</t>
  </si>
  <si>
    <t>保密工作经费</t>
  </si>
  <si>
    <t>01</t>
  </si>
  <si>
    <t>县人大办</t>
  </si>
  <si>
    <t xml:space="preserve">  [2010102]一般行政管理事务（人大事务）</t>
  </si>
  <si>
    <t>人大代表视察活动经费</t>
  </si>
  <si>
    <t>人大及其常委会会议经费</t>
  </si>
  <si>
    <t>机关代表之家活动经费</t>
  </si>
  <si>
    <t>县乡人大代表培训经费</t>
  </si>
  <si>
    <t>乡镇人大工作经费</t>
  </si>
  <si>
    <t>乡镇人大工作经费（1号批复）</t>
  </si>
  <si>
    <t>人大党建工作经费</t>
  </si>
  <si>
    <t>县政协办</t>
  </si>
  <si>
    <t xml:space="preserve">  [2010202]一般行政管理事务（政协事务）</t>
  </si>
  <si>
    <t>召开政协七届五次会议经费</t>
  </si>
  <si>
    <t>召开政协七届五次会议经费（政协委员培训经费、参加市政协会议经费）</t>
  </si>
  <si>
    <t>政协委员视察调研、考察学习经费</t>
  </si>
  <si>
    <t>政协委员视察调研、考察学习经费（政协委员文史资料撰写经费）</t>
  </si>
  <si>
    <t>政协支部党建活动经费</t>
  </si>
  <si>
    <t>《琼布.丁青3》出版费</t>
  </si>
  <si>
    <t>政协党组会议室设备采购经费</t>
  </si>
  <si>
    <t>03</t>
  </si>
  <si>
    <t>县政府办</t>
  </si>
  <si>
    <t xml:space="preserve">  [2010302]一般行政管理事务（政府办公厅（室）及相关机构事务）</t>
  </si>
  <si>
    <t>机关党组织经费</t>
  </si>
  <si>
    <t>办公室管理经费</t>
  </si>
  <si>
    <t>办公室管理经费（会场运行费用及办公楼日常维护费）</t>
  </si>
  <si>
    <t>电信乡通视频系统经费</t>
  </si>
  <si>
    <t xml:space="preserve">  [2010399]其他政府办公厅（室）及相关机构事务支出</t>
  </si>
  <si>
    <t>供暖补贴</t>
  </si>
  <si>
    <t>维稳工作经费</t>
  </si>
  <si>
    <t>办公楼1.2，食堂供暖费</t>
  </si>
  <si>
    <t>国家安全局经费</t>
  </si>
  <si>
    <t>《丁青县年鉴2020》及《丁青县志》（第二轮）经费</t>
  </si>
  <si>
    <t>《丁青县年鉴2020》及《丁青县志》（第二轮）经费（编修、出版）</t>
  </si>
  <si>
    <t>29</t>
  </si>
  <si>
    <t>总工会</t>
  </si>
  <si>
    <t xml:space="preserve">  [2012902]一般行政管理事务（群众团体事务）</t>
  </si>
  <si>
    <t>会费县级配套2%</t>
  </si>
  <si>
    <t>妇联</t>
  </si>
  <si>
    <t>妇女儿童工作经费</t>
  </si>
  <si>
    <t>“三﹒八”、“六﹒一”、巾帼志愿活动经费</t>
  </si>
  <si>
    <t>各类妇女儿童维权信访服务、维权机构合作、妇女儿童维权网络建设培训、宣传资料等活动经费</t>
  </si>
  <si>
    <t>妇女人均10元经费</t>
  </si>
  <si>
    <t xml:space="preserve">13个乡镇妇联基层组织建设经费 </t>
  </si>
  <si>
    <t>13个乡镇妇联基层组织建设经费，每乡镇2万元标准</t>
  </si>
  <si>
    <t>213</t>
  </si>
  <si>
    <t>农牧局</t>
  </si>
  <si>
    <t xml:space="preserve">  [2130102]一般行政管理事务（农业）</t>
  </si>
  <si>
    <t>粮食生产功能区划定工作经费</t>
  </si>
  <si>
    <t>数字视频会议电路服务费</t>
  </si>
  <si>
    <t>农药补贴资金</t>
  </si>
  <si>
    <t>防包虫病工作经费</t>
  </si>
  <si>
    <t>206</t>
  </si>
  <si>
    <t xml:space="preserve">  [2069999]其他科学技术支出</t>
  </si>
  <si>
    <t>农牧民科技特派员补助</t>
  </si>
  <si>
    <t>农牧民科技特派员补助（1号批复）</t>
  </si>
  <si>
    <t>基层科普（科技助力精准帮扶）</t>
  </si>
  <si>
    <t>基层科普（科技助力精准帮扶）（1号批复自治区配套）</t>
  </si>
  <si>
    <t>08</t>
  </si>
  <si>
    <t xml:space="preserve">  [2130108]病虫害控制</t>
  </si>
  <si>
    <t>常规农药采购</t>
  </si>
  <si>
    <t>常规农药采购（含1号批复自治区2.65万元、市级1.32万元、县级配套10%1万元）</t>
  </si>
  <si>
    <t>19</t>
  </si>
  <si>
    <t xml:space="preserve">  [2130119]防灾救灾</t>
  </si>
  <si>
    <t>农牧业防灾</t>
  </si>
  <si>
    <t>农牧业防灾（1号批复）</t>
  </si>
  <si>
    <t>35</t>
  </si>
  <si>
    <t xml:space="preserve">  [2130135]农业资源保护修复与利用</t>
  </si>
  <si>
    <t>中央草原禁牧补助和草畜平衡奖励统筹用于脱贫攻坚（生态补偿脱贫岗位补助）</t>
  </si>
  <si>
    <t>中央草原禁牧补助和草畜平衡奖励统筹用于脱贫攻坚（生态补偿脱贫岗位补助）（1号批复）</t>
  </si>
  <si>
    <t>整合</t>
  </si>
  <si>
    <t>农业保险保费补贴</t>
  </si>
  <si>
    <t>农业保险保费补贴（1号批复375万元、县级配套111万元）</t>
  </si>
  <si>
    <t>53</t>
  </si>
  <si>
    <t xml:space="preserve">  [2130153]农田建设</t>
  </si>
  <si>
    <t>中央财政农田建设补助资金（统筹整合脱贫攻坚部分）</t>
  </si>
  <si>
    <t>中央财政农田建设补助资金（统筹整合脱贫攻坚部分）（1号批复）</t>
  </si>
  <si>
    <t>整合（220未纳入)</t>
  </si>
  <si>
    <t>农田建设统筹整合脱贫攻坚资金</t>
  </si>
  <si>
    <t>农田建设统筹整合脱贫攻坚资金（1号批复）</t>
  </si>
  <si>
    <t>中央财政农田建设补助资金</t>
  </si>
  <si>
    <t>中央财政农田建设补助资金（1号批复）</t>
  </si>
  <si>
    <t>自治区本级农田建设补助资金</t>
  </si>
  <si>
    <t>自治区本级农田建设补助资金（1号批复）</t>
  </si>
  <si>
    <t xml:space="preserve">  [2130199]其他农业支出</t>
  </si>
  <si>
    <t>非洲猪瘟等重大动物疫病防控监测</t>
  </si>
  <si>
    <t>非洲猪瘟等重大动物疫病防控监测（1号批复)</t>
  </si>
  <si>
    <t>村级动物防疫员补助</t>
  </si>
  <si>
    <t>村级动物防疫员补助（1号批复）</t>
  </si>
  <si>
    <t>“厕所革命”整村推进财政奖补资金</t>
  </si>
  <si>
    <t>“厕所革命”整村推进财政奖补资金（1号批复1.1万元、县级配套72.16万元、市：县6:4、每户1000元）</t>
  </si>
  <si>
    <t>农业资源保护利用资金整合用于扶贫</t>
  </si>
  <si>
    <t>农机购置补贴资金</t>
  </si>
  <si>
    <t>农机购置补贴资金(1号批复）</t>
  </si>
  <si>
    <t>草原生态保护补助奖励</t>
  </si>
  <si>
    <t>草原生态保护补助奖励(1号批复）</t>
  </si>
  <si>
    <t>优势特色主导产业发展</t>
  </si>
  <si>
    <t>优势特色主导产业发展（1号批复）</t>
  </si>
  <si>
    <t>畜牧良种补贴资金</t>
  </si>
  <si>
    <t>畜牧良种补贴资金（1号批复）</t>
  </si>
  <si>
    <t>培育新型农业经营主体</t>
  </si>
  <si>
    <t>培育新型农业经营主体（1号批复）</t>
  </si>
  <si>
    <t>支农统计调查补助</t>
  </si>
  <si>
    <t>支农统计调查补助（1号批复）</t>
  </si>
  <si>
    <t>22</t>
  </si>
  <si>
    <t xml:space="preserve">  [2130122]农业生产发展</t>
  </si>
  <si>
    <t>统筹整合脱贫攻坚资金</t>
  </si>
  <si>
    <t>农业生产统筹整合脱贫攻坚资金（1号批复）</t>
  </si>
  <si>
    <t>农业生产救灾</t>
  </si>
  <si>
    <t>07</t>
  </si>
  <si>
    <t xml:space="preserve">  [2130799]其他农村综合改革支出</t>
  </si>
  <si>
    <t>农村综合改革转移支付整合支持扶贫</t>
  </si>
  <si>
    <t>农村综合改革转移支付整合支持扶贫（1号批复）</t>
  </si>
  <si>
    <t>06</t>
  </si>
  <si>
    <t xml:space="preserve">  [2130706]对村集体经济组织的补助</t>
  </si>
  <si>
    <t>农村综合改革转移支付</t>
  </si>
  <si>
    <t>农村综合改革转移支付（1号批复）</t>
  </si>
  <si>
    <t>农村产权制度改革和农村集体资产清产核资经费</t>
  </si>
  <si>
    <t>科技配套</t>
  </si>
  <si>
    <t>草原生态补助奖励资金</t>
  </si>
  <si>
    <t>2名临时工工资</t>
  </si>
  <si>
    <t>农牧业特色产业扶持资金</t>
  </si>
  <si>
    <t>采购疫苗</t>
  </si>
  <si>
    <t>205</t>
  </si>
  <si>
    <t>教育局</t>
  </si>
  <si>
    <t xml:space="preserve">  [2050102]一般行政管理事务（教育管理事务）</t>
  </si>
  <si>
    <t>稳安经费</t>
  </si>
  <si>
    <t>教育工作经费</t>
  </si>
  <si>
    <t>丁青县教育局“两大”考试经费项目</t>
  </si>
  <si>
    <t>教育系统督导专项经费</t>
  </si>
  <si>
    <t xml:space="preserve">丁青县大学新生奖励及爱心帮扶基金  </t>
  </si>
  <si>
    <t>体育经费</t>
  </si>
  <si>
    <t>双语教育</t>
  </si>
  <si>
    <t xml:space="preserve">  [2050199]其他教育管理事务支出</t>
  </si>
  <si>
    <t>教育事业费</t>
  </si>
  <si>
    <t>教育事业费（1号批复，包含工资福利支出、商品服务经费、对个人和家庭补助、项目支出）</t>
  </si>
  <si>
    <t>县级配套教育经费23%</t>
  </si>
  <si>
    <t>教育信息化建设经费</t>
  </si>
  <si>
    <t>教研活动经费</t>
  </si>
  <si>
    <t>国家通用语言文字工作经费</t>
  </si>
  <si>
    <t>33</t>
  </si>
  <si>
    <t>宣传部</t>
  </si>
  <si>
    <t>舆情监测设备经费</t>
  </si>
  <si>
    <t>精神文明建设经费</t>
  </si>
  <si>
    <t>创建文明县城经费</t>
  </si>
  <si>
    <t>融媒体建设经费</t>
  </si>
  <si>
    <t>2020年丁青县虫草艺术节活动经费</t>
  </si>
  <si>
    <t>征订党报党刊经费（含上级单位下达任务征订书籍类）</t>
  </si>
  <si>
    <t>扫黄打非经费</t>
  </si>
  <si>
    <t>生活补助</t>
  </si>
  <si>
    <t>各类宣传、活动经费（宣讲、制作展板、十九大精神宣传等）、（元旦、新年、昌都解放70周年庆祝活动、各类比赛、五下乡等）</t>
  </si>
  <si>
    <t>宣传、网信支部机关党建经费</t>
  </si>
  <si>
    <t>宣传、网信支部机关党建经费、电视台</t>
  </si>
  <si>
    <t>厚德评比建设经费</t>
  </si>
  <si>
    <t xml:space="preserve">  [2070102]一般行政管理事务（文化）</t>
  </si>
  <si>
    <t>电影放映场次补贴</t>
  </si>
  <si>
    <t>电影放映场次补贴（1号批复）</t>
  </si>
  <si>
    <t>电视台经费</t>
  </si>
  <si>
    <t>电视台经费（电视台在编人数19人，每人每天补助40元，共计278160；购买新闻采访车50万元；四期数字电视1000户改造、每户1200元，共计120万元；购买摄像机4万元；购买抖音拍摄设备及早读录音设备共计2878元；购买广角镜头1个，14×4.3镜头，共计135000元；照相机佳能5D4一套10万元（三个镜头、电动滑轨等）；摄像机内存卡2个，单价800元，共计1600元；索尼摄像机电池两个共1900元；病毒隔离网关一个45000元；USB隔离盒一个8000元；外线维修材料购置经费10万）</t>
  </si>
  <si>
    <t>204</t>
  </si>
  <si>
    <t>司法局</t>
  </si>
  <si>
    <t xml:space="preserve">  [2040602]一般行政管理事务（司法）</t>
  </si>
  <si>
    <t>“12348”公共服务平台费</t>
  </si>
  <si>
    <t>刑释解教安置帮教人员经费</t>
  </si>
  <si>
    <t>人民调解经费</t>
  </si>
  <si>
    <t>司法业务及装备经费（含社区矫正）（1号批复）</t>
  </si>
  <si>
    <t>刑释重点人员必接必送经费</t>
  </si>
  <si>
    <t>法律援助经费</t>
  </si>
  <si>
    <t>法治政府建设</t>
  </si>
  <si>
    <t>普法经费</t>
  </si>
  <si>
    <t>普法经费（包含1.5元/人、宣传经费、表彰资金）</t>
  </si>
  <si>
    <t>公安局</t>
  </si>
  <si>
    <t xml:space="preserve">  [2040202]一般行政管理事务（公安）</t>
  </si>
  <si>
    <t>看守所医疗费</t>
  </si>
  <si>
    <t>医疗费</t>
  </si>
  <si>
    <t>辅警和聘用干部的工资、五险一金配套</t>
  </si>
  <si>
    <t>辅警和聘用干部的工资、五险一金配套（其中聘用干部资金95214.04元，辅警所需资金7257591.24元）</t>
  </si>
  <si>
    <t xml:space="preserve">  [2040299]其他公安支出</t>
  </si>
  <si>
    <t>扫黑除恶专项经费</t>
  </si>
  <si>
    <t>扫黑除恶专项经费（1号批复）</t>
  </si>
  <si>
    <t>定额补助</t>
  </si>
  <si>
    <t>定额补助（1号批复）</t>
  </si>
  <si>
    <t>公安业务及装备经费</t>
  </si>
  <si>
    <t>公安业务及装备经费（1号批复。业务经费425.46万元、装备经费112.99万元）</t>
  </si>
  <si>
    <t>公安禁毒经费</t>
  </si>
  <si>
    <t>公安禁毒经费（1号批复）</t>
  </si>
  <si>
    <t>看守所、拘留所修缮费</t>
  </si>
  <si>
    <t>公安局办公楼、派出所、警务站维修经费</t>
  </si>
  <si>
    <t>4G网络租赁费</t>
  </si>
  <si>
    <t>视频监控维护费</t>
  </si>
  <si>
    <t>被服费和零用钱</t>
  </si>
  <si>
    <t>交警大队警示实施采购经费</t>
  </si>
  <si>
    <t>300000（1-4月 ）</t>
  </si>
  <si>
    <t>在押人员伙食费</t>
  </si>
  <si>
    <t>04</t>
  </si>
  <si>
    <t>检察院</t>
  </si>
  <si>
    <t xml:space="preserve">  [2040402]一般行政管理事务（检察）</t>
  </si>
  <si>
    <t>7名聘用制书记</t>
  </si>
  <si>
    <t xml:space="preserve">  [2040499]其他检察支出</t>
  </si>
  <si>
    <t>检察院业务及装备经费</t>
  </si>
  <si>
    <t>检察院业务及装备经费(1号批复）</t>
  </si>
  <si>
    <t>4名临时工工资</t>
  </si>
  <si>
    <t>设立未成年人检察工作室</t>
  </si>
  <si>
    <t>制作法制宣传册、宣传物品资金</t>
  </si>
  <si>
    <t>05</t>
  </si>
  <si>
    <t>法院</t>
  </si>
  <si>
    <t xml:space="preserve">  [2040502]一般行政管理事务（法院）</t>
  </si>
  <si>
    <t>3名聘用制书记</t>
  </si>
  <si>
    <t xml:space="preserve">  [2040599]其他法院支出</t>
  </si>
  <si>
    <t>法院业务及装备经费</t>
  </si>
  <si>
    <t>法院业务及装备经费（1号批复）</t>
  </si>
  <si>
    <t>208</t>
  </si>
  <si>
    <t>人社局</t>
  </si>
  <si>
    <t xml:space="preserve">  [2080102]一般行政管理事务（人力资源和社会保障管理事务）</t>
  </si>
  <si>
    <t>丁青县公益性岗位补贴</t>
  </si>
  <si>
    <t>丁青县乡镇农牧民转移就业系统培训</t>
  </si>
  <si>
    <t>培训各乡镇、村居就业经办，录入农民转移就业系统</t>
  </si>
  <si>
    <t>农民工工资应急周转金</t>
  </si>
  <si>
    <t>处理紧急劳资纠纷案件</t>
  </si>
  <si>
    <t>劳动监察经费</t>
  </si>
  <si>
    <t>劳动调解、劳动仲裁、劳动维权宣传。劳动执法检查等经费</t>
  </si>
  <si>
    <t>13个乡镇就业服务所运转经费</t>
  </si>
  <si>
    <t>就业创业配套</t>
  </si>
  <si>
    <t>就业补助（1号批复、县级配套100万元）</t>
  </si>
  <si>
    <t>城乡居民社会养老保险</t>
  </si>
  <si>
    <t>211</t>
  </si>
  <si>
    <t xml:space="preserve">  环保</t>
  </si>
  <si>
    <t xml:space="preserve">  [2110402]农村环境保护</t>
  </si>
  <si>
    <t>中央财政农村环境整治资金-统筹整合用于脱贫攻坚资金</t>
  </si>
  <si>
    <t>中央财政农村环境整治资金-统筹整合用于脱贫攻坚资金（1号批复）</t>
  </si>
  <si>
    <t>2110402其他环境支出</t>
  </si>
  <si>
    <t>监测经费（含县域质量监测、农村环境质量试点监测以及土壤监测经费120万元、应急监测10万元、污水监测20万元）</t>
  </si>
  <si>
    <t>环境治理经费</t>
  </si>
  <si>
    <t>生态乡（镇）创建经费</t>
  </si>
  <si>
    <t>空气自动监测站运行管理经费</t>
  </si>
  <si>
    <t>应急污染防治经费</t>
  </si>
  <si>
    <t>环境监管网格经费</t>
  </si>
  <si>
    <t>环境专项培训经费</t>
  </si>
  <si>
    <t>生态村创建及环境宣传经费</t>
  </si>
  <si>
    <t xml:space="preserve">  [2110199]其他环境保护管理事务支出</t>
  </si>
  <si>
    <t>重点生态转移支付</t>
  </si>
  <si>
    <t>重点生态转移支付（1号批复）</t>
  </si>
  <si>
    <t>团委</t>
  </si>
  <si>
    <t>大学生西部计划西藏专项志愿者活动经费</t>
  </si>
  <si>
    <t>会议经费</t>
  </si>
  <si>
    <t>共青团专项工作经费</t>
  </si>
  <si>
    <t>志愿者补助经费</t>
  </si>
  <si>
    <t>青年创业经费</t>
  </si>
  <si>
    <t>少队工作经费</t>
  </si>
  <si>
    <t>基层团组织建设经费</t>
  </si>
  <si>
    <t>基层团组织建设经费（1号批复自治区配套）</t>
  </si>
  <si>
    <t>预防青少年违法犯罪工作专项经费</t>
  </si>
  <si>
    <t>林草局</t>
  </si>
  <si>
    <t xml:space="preserve">  [2130202]一般行政管理事务（林业）</t>
  </si>
  <si>
    <t>国土绿化资金</t>
  </si>
  <si>
    <t>2017年新一轮退耕还林购置网围栏经费</t>
  </si>
  <si>
    <t>统筹整合脱贫攻坚生态岗位补助资金</t>
  </si>
  <si>
    <t>统筹整合脱贫攻坚生态岗位补助资金（1号批复）</t>
  </si>
  <si>
    <t>09</t>
  </si>
  <si>
    <t xml:space="preserve">  [2130209]森林生态效益补偿</t>
  </si>
  <si>
    <t>统筹整合用于生态补偿岗位补助资金</t>
  </si>
  <si>
    <t>统筹整合用于生态补偿岗位补助资金（1号批复）</t>
  </si>
  <si>
    <t>未纳入预算3360万元</t>
  </si>
  <si>
    <t xml:space="preserve">  [2130205]森林资源培育</t>
  </si>
  <si>
    <t>自治区重点区域造林资金统筹用于脱贫攻坚</t>
  </si>
  <si>
    <t>野生动物肇事损失补偿县本级配套</t>
  </si>
  <si>
    <t>发改委</t>
  </si>
  <si>
    <t xml:space="preserve">  [2010402]一般行政管理事务（发展与改革事务）</t>
  </si>
  <si>
    <t>项目管理中心工作经费</t>
  </si>
  <si>
    <t>2019年政务外网运行维护费</t>
  </si>
  <si>
    <t>2020年政务外网运行维护费</t>
  </si>
  <si>
    <t>聘用干部工资</t>
  </si>
  <si>
    <t>“十四五”规划编制工作经费</t>
  </si>
  <si>
    <t>扶贫办</t>
  </si>
  <si>
    <t xml:space="preserve">  [2130502]一般行政管理事务（扶贫）</t>
  </si>
  <si>
    <t>“三支一扶”人员工资</t>
  </si>
  <si>
    <t xml:space="preserve">  [2130599]其他扶贫支出</t>
  </si>
  <si>
    <t>自治区扶贫发展资金</t>
  </si>
  <si>
    <t>自治区扶贫发展资金（1号批复）</t>
  </si>
  <si>
    <t>自治区扶贫少数民族发展（含兴边富民）资金</t>
  </si>
  <si>
    <t>自治区扶贫少数民族发展（含兴边富民）资金（1号批复）</t>
  </si>
  <si>
    <t>中央财政扶贫发展资金</t>
  </si>
  <si>
    <t>中央财政扶贫发展资金（1号批复）</t>
  </si>
  <si>
    <t>中央财政扶贫少数民族发展资金（含兴边富民）</t>
  </si>
  <si>
    <t>中央财政扶贫少数民族发展资金（含兴边富民）（1号批复)</t>
  </si>
  <si>
    <t>自治区本级财政以工代赈资金</t>
  </si>
  <si>
    <t>中央财政扶贫以工代赈资金</t>
  </si>
  <si>
    <t>中央财政扶贫以工代赈资金（1号批复）</t>
  </si>
  <si>
    <t>扶贫专项资金县级配套10%</t>
  </si>
  <si>
    <t>脱贫攻坚专项经费</t>
  </si>
  <si>
    <t xml:space="preserve">  [2130601]机构运行（农业综合开发）</t>
  </si>
  <si>
    <t>乡镇脱贫攻坚日常工作经费</t>
  </si>
  <si>
    <t>13</t>
  </si>
  <si>
    <t>商务局</t>
  </si>
  <si>
    <t xml:space="preserve">  [2011302]一般行政管理事务（商贸事务）</t>
  </si>
  <si>
    <t>招商引资工作经费</t>
  </si>
  <si>
    <t>207</t>
  </si>
  <si>
    <t>旅发局</t>
  </si>
  <si>
    <t>机关党建工作经费</t>
  </si>
  <si>
    <t>丁青县十八届热巴文化艺术节系列活动经费</t>
  </si>
  <si>
    <t>6座厕所维护费</t>
  </si>
  <si>
    <t>旅游宣传、宣传册印刷经费</t>
  </si>
  <si>
    <t>旅游宣传20万元、宣传册印刷经费5万元</t>
  </si>
  <si>
    <t>212</t>
  </si>
  <si>
    <t>住建局</t>
  </si>
  <si>
    <t xml:space="preserve">  [2120102]一般行政管理事务（城乡社区管理事务）</t>
  </si>
  <si>
    <t>污水处理厂运营管理费</t>
  </si>
  <si>
    <t>机关党建经费</t>
  </si>
  <si>
    <t>“十四五规划”项目前期工作费</t>
  </si>
  <si>
    <t>2016、2017年棚户区改造贷款还息资金</t>
  </si>
  <si>
    <t>221</t>
  </si>
  <si>
    <t xml:space="preserve">  [2210106]公共租赁住房</t>
  </si>
  <si>
    <t>城镇保障性安居工程专项资金</t>
  </si>
  <si>
    <t>城镇保障性安居工程专项资金（1号批复）</t>
  </si>
  <si>
    <t>丁青县第二垃圾填埋场前期工作费</t>
  </si>
  <si>
    <t>11</t>
  </si>
  <si>
    <t>纪检委</t>
  </si>
  <si>
    <t xml:space="preserve">  [2011102]一般行政管理事务（纪检监察事务）</t>
  </si>
  <si>
    <t>培训经费</t>
  </si>
  <si>
    <t>办案经费</t>
  </si>
  <si>
    <t>会务经费</t>
  </si>
  <si>
    <t>政法委</t>
  </si>
  <si>
    <t>双联户工作经费</t>
  </si>
  <si>
    <t>双联户工作经费((1号批复户长配套补助资金205.9万元，县级配套表彰资金及护长补助97.36万元，双联户日常工作经费10万元、双联户流动红旗评比制所需奖励经费15万元)</t>
  </si>
  <si>
    <t>政法干警服装经费</t>
  </si>
  <si>
    <t>虫草采集管理工作经费</t>
  </si>
  <si>
    <t>综治中心经费</t>
  </si>
  <si>
    <t>综治中心经费(13个乡（镇）综治中心网络租赁费9.5万、雪亮工程设备运维费7万元、视频监控综治共享平台社会行业监控资源接入链路费用7.5万元)</t>
  </si>
  <si>
    <t>政法支部党建工作经费</t>
  </si>
  <si>
    <t>平安创建（综治）经费</t>
  </si>
  <si>
    <t>平安创建（综治）经费(群防群治工作经费6万元、基层矛盾纠纷排查调处工作经费6万元、流动人口服务管理工作经费6万元、综治维稳工作经费90万元、重点地区排查整治工作经费10万元、平安创建工作经费10万元、法学会工作经费5万元。民生信息工作经费10万元、网格化管理工作经费10万元、综治表彰经费5万元)</t>
  </si>
  <si>
    <t>32</t>
  </si>
  <si>
    <t>组织部</t>
  </si>
  <si>
    <t xml:space="preserve">  [2013202]一般行政管理事务（组织事务）</t>
  </si>
  <si>
    <t>第一书记经费预算</t>
  </si>
  <si>
    <t>去世干部抚恤金</t>
  </si>
  <si>
    <t>老干局各项慰问、去世安置、抚养、赡养等经费</t>
  </si>
  <si>
    <t>离退休党组织班子成员工作补贴</t>
  </si>
  <si>
    <t>村级党组织工作经费（5:3:2）</t>
  </si>
  <si>
    <t>村级党组织工作经费（5:3:2）（含1号批复市级192万元、县级128万元）</t>
  </si>
  <si>
    <t>档案室办公经费</t>
  </si>
  <si>
    <t>离退休干部职工体检费</t>
  </si>
  <si>
    <t>离退休干部、退休工人职工护工费</t>
  </si>
  <si>
    <t>基层组织党建工作经费县级配套5%</t>
  </si>
  <si>
    <t>2019年度丁青县优秀公务员奖励资金</t>
  </si>
  <si>
    <t>村居干部报酬待遇、业绩考核奖励资金</t>
  </si>
  <si>
    <t>村居干部报酬待遇、业绩考核奖励资金(包含1号批复自治区配套403.29万元、市级59.3万元，县级配套626.95万元）</t>
  </si>
  <si>
    <t>老干局办公经费</t>
  </si>
  <si>
    <t>公务员辞退费用</t>
  </si>
  <si>
    <t>老干局各支部活动经费</t>
  </si>
  <si>
    <t>强基办办公经费</t>
  </si>
  <si>
    <t>强基办工作经费</t>
  </si>
  <si>
    <t>离退休干部搬迁费</t>
  </si>
  <si>
    <t>“三老人员”补助</t>
  </si>
  <si>
    <t>离退休干部参观考察制度经费</t>
  </si>
  <si>
    <t>2020年村务监督委员会补助配套（县级）</t>
  </si>
  <si>
    <t>组织部机关党建工作经费预算</t>
  </si>
  <si>
    <t xml:space="preserve">  [2013299]其他组织事务支出</t>
  </si>
  <si>
    <t>专项经费</t>
  </si>
  <si>
    <t>专项经费(1号批复）</t>
  </si>
  <si>
    <t>驻村工作队、村委会运行经费（市级财政补贴）</t>
  </si>
  <si>
    <t>驻村工作队、村委会运行经费（市级财政补贴）（1号批复）</t>
  </si>
  <si>
    <t>离任村级组织干部生活补助</t>
  </si>
  <si>
    <t>离任村级组织干部生活补助（含1号批复市级13.34万元）</t>
  </si>
  <si>
    <t>强基惠民工作对生活补助地县承担部分(5:3:2）</t>
  </si>
  <si>
    <t>大组工网终端拓展及维护</t>
  </si>
  <si>
    <t>自治区财政强基惠民经费统筹用于扶贫</t>
  </si>
  <si>
    <t>强基惠民现场观摩会</t>
  </si>
  <si>
    <t>党校培训经费</t>
  </si>
  <si>
    <t>214</t>
  </si>
  <si>
    <t>交通局</t>
  </si>
  <si>
    <t xml:space="preserve">  [2140102]一般行政管理事务（公路水路运输）</t>
  </si>
  <si>
    <t>公路（水）雪抢险保通经费</t>
  </si>
  <si>
    <t>行政执法经费</t>
  </si>
  <si>
    <t>行政执法经费（购买执法车、执法服装以及执法场所等费用）</t>
  </si>
  <si>
    <t>公路养护经费</t>
  </si>
  <si>
    <t>公路养护经费（1号批复）</t>
  </si>
  <si>
    <t>水利局</t>
  </si>
  <si>
    <t xml:space="preserve">  [2130302]一般行政管理事务（水利）</t>
  </si>
  <si>
    <t>水利工程运行与维护（县级公益性水利工程维修养护）</t>
  </si>
  <si>
    <t>农村安全饮水巩固</t>
  </si>
  <si>
    <t>公益性水利工程维护</t>
  </si>
  <si>
    <t>水资源管理及河长制工作经费</t>
  </si>
  <si>
    <t>农村饮水安全工程维修养护</t>
  </si>
  <si>
    <t xml:space="preserve">  [2130305]水利工程建设（水利）</t>
  </si>
  <si>
    <t>中央水利发展资金（统筹整合脱贫攻坚部分）</t>
  </si>
  <si>
    <t>中央水利发展资金（统筹整合脱贫攻坚部分）（1号批复）</t>
  </si>
  <si>
    <t>山洪灾害预警监测设备运行管理费用</t>
  </si>
  <si>
    <t>防汛抗旱经费</t>
  </si>
  <si>
    <t>220</t>
  </si>
  <si>
    <t>自然资源局</t>
  </si>
  <si>
    <t xml:space="preserve">  [2200102]一般行政管理事务（国土资源事务）</t>
  </si>
  <si>
    <t>丁青县基准地价修编经费</t>
  </si>
  <si>
    <t>丁青县空间总体规划编制工作经费</t>
  </si>
  <si>
    <t>农村宅基地房地一体登记发证工作经费</t>
  </si>
  <si>
    <t>土地利用总体规划中期评估及调整完善工作经费</t>
  </si>
  <si>
    <t>丁青县农用地征收转建设用地及建设用地出让前期经费</t>
  </si>
  <si>
    <t>丁青县第三轮矿产资源规划（2016-2020年）编制</t>
  </si>
  <si>
    <t>丁青县基本农田补划论证经费</t>
  </si>
  <si>
    <t>丁青县地热勘察、开发、初步规划</t>
  </si>
  <si>
    <t>丁青县地质博物馆建设</t>
  </si>
  <si>
    <t>丁青县基本农田核实经费</t>
  </si>
  <si>
    <t>丁青县矿产资源出让前置勘察、储量评估</t>
  </si>
  <si>
    <t>丁青县基本农田储备区划定经费</t>
  </si>
  <si>
    <t>2名聘用干部工资</t>
  </si>
  <si>
    <t>地质灾害防治宣传培训、国土执法宣传、不动产宣传相关费用</t>
  </si>
  <si>
    <t>征收农用地区片综合地价工作经费</t>
  </si>
  <si>
    <t xml:space="preserve">  [2200502]一般行政管理事务（气象事务）</t>
  </si>
  <si>
    <t>气象事业经费</t>
  </si>
  <si>
    <t>民政局</t>
  </si>
  <si>
    <t xml:space="preserve">  [2081107]残疾人生活和护理补贴</t>
  </si>
  <si>
    <t>贫困残疾人生活补贴、重度护理补贴</t>
  </si>
  <si>
    <t>贫困残疾人生活补贴、重度护理补贴（1号批复自治区370.66万元、市级195.44万元、县本级配套187.1万元）</t>
  </si>
  <si>
    <t xml:space="preserve">  [2080202]一般行政管理事务（民政管理事务）</t>
  </si>
  <si>
    <t>残疾人康复项目资金</t>
  </si>
  <si>
    <t>路名路牌经费</t>
  </si>
  <si>
    <t>抚恤事业费</t>
  </si>
  <si>
    <t>寿星老人补助资金</t>
  </si>
  <si>
    <t xml:space="preserve">  [2080299]其他民政管理事务支出</t>
  </si>
  <si>
    <t>2019年困难群众价格临时补贴县级配套</t>
  </si>
  <si>
    <t>2019年困难群众价格临时补贴县级配套10%</t>
  </si>
  <si>
    <t>2020年1月价格补贴县级配套37535.56元</t>
  </si>
  <si>
    <t>孤儿基本生活保障（集中供养、分散供养）</t>
  </si>
  <si>
    <t xml:space="preserve">  [2081199]其他残疾人事业支出</t>
  </si>
  <si>
    <t>残疾人动态更新培训经费</t>
  </si>
  <si>
    <t>残疾人事业发展补助资金（1号批复3.49万元）</t>
  </si>
  <si>
    <t>残疾人事业发展补助资金</t>
  </si>
  <si>
    <t>以奖代补资金</t>
  </si>
  <si>
    <t>党建工作经费</t>
  </si>
  <si>
    <t>21</t>
  </si>
  <si>
    <t xml:space="preserve">  [2082102]农村特困人员救助供养支出</t>
  </si>
  <si>
    <t>五保供养机构运转经费</t>
  </si>
  <si>
    <t>五保供养机构运转经费（包含1号批复自治区配套90.49万元、市级135.74万元）</t>
  </si>
  <si>
    <t>特困人员救助（原五保户供养）</t>
  </si>
  <si>
    <t>特困人员救助（原五保户供养）（含1号批复自治区276.19万元、市级55.05万元、县级108万元）</t>
  </si>
  <si>
    <t>210</t>
  </si>
  <si>
    <t>16</t>
  </si>
  <si>
    <t xml:space="preserve">  [2101601]老龄卫生健康事务</t>
  </si>
  <si>
    <t>经济困难高龄失能老人补助</t>
  </si>
  <si>
    <t>经济困难高龄失能老人补助（含1号批复自治区22.72万元、市级7.57万元、县级配套17.4万元）</t>
  </si>
  <si>
    <t>困难群众救助</t>
  </si>
  <si>
    <t>困难群众（1号批复2995.44万元，市级农村低保230.07万元。主要用于低保、临时救助。含县级配套城镇148万元、农村低保307万元）</t>
  </si>
  <si>
    <t>人民医院</t>
  </si>
  <si>
    <t xml:space="preserve">  [2100201]综合医院</t>
  </si>
  <si>
    <t>卫生事业费</t>
  </si>
  <si>
    <t>信访局</t>
  </si>
  <si>
    <t>信访专项经费</t>
  </si>
  <si>
    <t>年终评比经费</t>
  </si>
  <si>
    <t>财政局</t>
  </si>
  <si>
    <t xml:space="preserve">  [2010602]一般行政管理事务（财政事务）</t>
  </si>
  <si>
    <t>垃圾处理经费</t>
  </si>
  <si>
    <t>预备费</t>
  </si>
  <si>
    <t>国库支付系统、工资统发系统银行业务代理费</t>
  </si>
  <si>
    <t>财务软件运行维护费</t>
  </si>
  <si>
    <t>财务软件运行维护费（昌财【2018】215号）</t>
  </si>
  <si>
    <t>财政网络租赁费</t>
  </si>
  <si>
    <t>229</t>
  </si>
  <si>
    <t xml:space="preserve">  [2299901]其他支出</t>
  </si>
  <si>
    <t>基层政权建设</t>
  </si>
  <si>
    <t>基层政权建设（1号批复）</t>
  </si>
  <si>
    <t>2020年预留经费</t>
  </si>
  <si>
    <t>2020年易地搬迁还款利息</t>
  </si>
  <si>
    <t>票据系统维护费</t>
  </si>
  <si>
    <t>财政业务培训经费</t>
  </si>
  <si>
    <t>便于乡镇会计、单位报账员在县财政办公、培训</t>
  </si>
  <si>
    <t>财政档案室建设</t>
  </si>
  <si>
    <t>建设规范的会计档案室</t>
  </si>
  <si>
    <t>全县单位资产核实</t>
  </si>
  <si>
    <t>卫健委</t>
  </si>
  <si>
    <t xml:space="preserve">  [2100102]一般行政管理事务（医疗卫生管理事务）</t>
  </si>
  <si>
    <t>人口与计划生育县级配套（6:2:2）</t>
  </si>
  <si>
    <t>城乡居民暨在编僧尼健康体检补助经费（县级配套50元）</t>
  </si>
  <si>
    <t>城乡居民暨在编僧尼健康体检补助经费（（含1号批复自治区481.44万元、市级296.11万元。僧尼县级配套50元，人数1060人，共计5.3万元；城乡居民县级配套20元，人数87990人，共计175.98万元））</t>
  </si>
  <si>
    <t>实施国家基本药物制度财政补贴（县级配套10%）</t>
  </si>
  <si>
    <t>实施国家基本药物制度财政补贴（含1号批复自治区80%385.04万元、市级配套10%48.13万元、县级配套10%48.13万元）</t>
  </si>
  <si>
    <t xml:space="preserve">  [2100299]其他公立医院支出</t>
  </si>
  <si>
    <t>公立医院综合改革</t>
  </si>
  <si>
    <t>公立医院综合改革（1号批复）</t>
  </si>
  <si>
    <t xml:space="preserve">  [2100399]其他基层医疗卫生机构支出</t>
  </si>
  <si>
    <t>高海拔地区乡镇卫生院专业技术人员特殊岗位奖励补贴</t>
  </si>
  <si>
    <t>高海拔地区乡镇卫生院专业技术人员特殊岗位奖励补贴（1号批复）</t>
  </si>
  <si>
    <t xml:space="preserve">  [2100408]基本公共卫生服务</t>
  </si>
  <si>
    <t>基本公共卫生服务</t>
  </si>
  <si>
    <t>基本公共卫生服务（1号批复）</t>
  </si>
  <si>
    <t>村医补贴</t>
  </si>
  <si>
    <t>村医补贴（1号批复）</t>
  </si>
  <si>
    <t xml:space="preserve">  [2100409]重大公共卫生服务</t>
  </si>
  <si>
    <t>重大传染病防控经费</t>
  </si>
  <si>
    <t>重大传染病防控经费（1号批复）</t>
  </si>
  <si>
    <t>精神病患者肇事补助</t>
  </si>
  <si>
    <t>精神病患者肇事补助（1号批复）</t>
  </si>
  <si>
    <t>农村义务教育学生营养改善计划营养健康监测</t>
  </si>
  <si>
    <t>农村义务教育学生营养改善计划营养健康监测（1号批复）</t>
  </si>
  <si>
    <t>卫生监督能力建设</t>
  </si>
  <si>
    <t>卫生监督能力建设（1号批复）</t>
  </si>
  <si>
    <t xml:space="preserve">  [2100699]其他中医药支出</t>
  </si>
  <si>
    <t>藏医藏药事业发展专项经费（中医药传承与发展部分）</t>
  </si>
  <si>
    <t>藏医藏药事业发展专项经费（中医药传承与发展部分）（1号批复）</t>
  </si>
  <si>
    <t xml:space="preserve">  [2100799]其他计划生育事务支出</t>
  </si>
  <si>
    <t>计划生育事业补贴</t>
  </si>
  <si>
    <t>计划生育事业补贴（1号批复）</t>
  </si>
  <si>
    <t>出生缺陷项目</t>
  </si>
  <si>
    <t>出生缺陷项目（1号批复）</t>
  </si>
  <si>
    <t>住院分娩补助、奖励待产生活补助</t>
  </si>
  <si>
    <t>住院分娩补助、奖励待产生活补助（1号批复，自治区305.67万元、市级13.2万元）</t>
  </si>
  <si>
    <t>应急储备物资、药品资金</t>
  </si>
  <si>
    <t>疫情防控资金</t>
  </si>
  <si>
    <t>妇女“两癌”防治</t>
  </si>
  <si>
    <t>妇女“两癌”防治（1号批复）</t>
  </si>
  <si>
    <t>降低孕产妇死亡、消除新生儿破风伤项目配套经费</t>
  </si>
  <si>
    <t>降低孕产妇死亡、消除新生儿破风伤项目配套经费（1号批复）</t>
  </si>
  <si>
    <t>后勤中心</t>
  </si>
  <si>
    <t>后勤办公室维修费用</t>
  </si>
  <si>
    <t>其他管理费用支出(后勤办公室维修费用）</t>
  </si>
  <si>
    <t>差旅费</t>
  </si>
  <si>
    <t>宣传材料及广告制作</t>
  </si>
  <si>
    <t>宣传材料及广告制作（接待手册等）</t>
  </si>
  <si>
    <t>机关食堂健身房、政府办公室楼、全县职工周转房维修费</t>
  </si>
  <si>
    <t>机关食堂健身房、政府办公室楼、全县职工周转房维修费（房顶漏水及墙面老化等）</t>
  </si>
  <si>
    <t>水电、暖气费</t>
  </si>
  <si>
    <t>水电维修、暖气费（机关食堂和办公室）</t>
  </si>
  <si>
    <t>车辆维修经费</t>
  </si>
  <si>
    <t>车辆维修</t>
  </si>
  <si>
    <t>17名临时工工资</t>
  </si>
  <si>
    <t>油料费、洗车费</t>
  </si>
  <si>
    <t>油料费、洗车费（一季度200元洗车补助标准）</t>
  </si>
  <si>
    <t>34</t>
  </si>
  <si>
    <t>统战部</t>
  </si>
  <si>
    <t xml:space="preserve">  [2013402]一般行政管理事务（统战事务）</t>
  </si>
  <si>
    <t>工商联工作经费</t>
  </si>
  <si>
    <t>"智慧寺庙“经费</t>
  </si>
  <si>
    <t>统战人士工资</t>
  </si>
  <si>
    <t>统战、民宗、工商联党建经费</t>
  </si>
  <si>
    <t xml:space="preserve">  [2013404]宗教事务</t>
  </si>
  <si>
    <t>寺庙“九有”工程资金</t>
  </si>
  <si>
    <t>寺庙“九有”工程资金（1号批复）</t>
  </si>
  <si>
    <t>爱国守法先进僧尼地、县级表彰经费</t>
  </si>
  <si>
    <t>爱国守法先进僧尼地、县级表彰经费（1号批复）</t>
  </si>
  <si>
    <t>自治区级和谐寺庙表彰经费</t>
  </si>
  <si>
    <t>自治区级和谐寺庙表彰经费（1号批复）</t>
  </si>
  <si>
    <t>驻寺特殊岗位津贴（1号批复）</t>
  </si>
  <si>
    <t>宗教人士岗位津贴</t>
  </si>
  <si>
    <t>寺庙僧尼培训费</t>
  </si>
  <si>
    <t>23</t>
  </si>
  <si>
    <t>民宗局</t>
  </si>
  <si>
    <t>民族团结活动经费</t>
  </si>
  <si>
    <t>民族团结创建经费</t>
  </si>
  <si>
    <t>224</t>
  </si>
  <si>
    <t>消防大队</t>
  </si>
  <si>
    <t xml:space="preserve">  [2240202]一般行政管理事务</t>
  </si>
  <si>
    <t>消防大队经费</t>
  </si>
  <si>
    <t>消防大队经费包含1号批复49.74万元（其中消防业务经费9.36万元、消防辅警经费40.38万元）</t>
  </si>
  <si>
    <t>118820.16（1-2月工资和生活费）.128636.16（3至4月工资以及生活费）</t>
  </si>
  <si>
    <t>消防大队业务、辅警经费县级配套（业务经费656240元、辅警经费549460.2元）</t>
  </si>
  <si>
    <t>车辆保险费37690元</t>
  </si>
  <si>
    <t>消防信息化建设经费</t>
  </si>
  <si>
    <t>微型消防站经费</t>
  </si>
  <si>
    <t>辅警服装费、培训费、生活费</t>
  </si>
  <si>
    <t>应急物质储备经费</t>
  </si>
  <si>
    <t>文化局</t>
  </si>
  <si>
    <t>文化馆免费开放补助县级配套</t>
  </si>
  <si>
    <t>文化馆免费开放补助（1号批复）</t>
  </si>
  <si>
    <t>村级文艺演出队（1号批复）</t>
  </si>
  <si>
    <t>村级文艺演出队用于70大庆（1号批复）</t>
  </si>
  <si>
    <t>第三届“琼文化论坛”</t>
  </si>
  <si>
    <t>村级综合文化室经费</t>
  </si>
  <si>
    <t>3个区保单位微型消防站</t>
  </si>
  <si>
    <t>创作节目经费</t>
  </si>
  <si>
    <t>艺术团超出规模人员工资</t>
  </si>
  <si>
    <t>艺术团超出规模7人工资</t>
  </si>
  <si>
    <t>民间艺术团补助本级配套</t>
  </si>
  <si>
    <t>民间艺术团补助（包含1号批复110万元。自治区60万元、市级50万元、县级配套40万元）</t>
  </si>
  <si>
    <t>非物质文化遗产保护传承经费</t>
  </si>
  <si>
    <t>文物经费</t>
  </si>
  <si>
    <t>党建工作经费（广电局、文化局）</t>
  </si>
  <si>
    <t xml:space="preserve">  [2070199]其他文化和旅游支出</t>
  </si>
  <si>
    <t>贫困地区村级文化设备购置</t>
  </si>
  <si>
    <t>贫困地区村级文化设备购置（1号批复）</t>
  </si>
  <si>
    <t>按因素分配补助资金</t>
  </si>
  <si>
    <t>按因素分配补助资金用于70大庆（1号批复）</t>
  </si>
  <si>
    <t>贫困地区戏曲进乡村</t>
  </si>
  <si>
    <t>贫困地区戏曲进乡村（1号批复）</t>
  </si>
  <si>
    <t xml:space="preserve">  [2070107]艺术表演团体</t>
  </si>
  <si>
    <t>参加“昌都市第六届茶马艺术节”经费</t>
  </si>
  <si>
    <t>38</t>
  </si>
  <si>
    <t>市场监管局</t>
  </si>
  <si>
    <t xml:space="preserve">  [2013802]一般行政管理事务</t>
  </si>
  <si>
    <t>质量提升工作经费</t>
  </si>
  <si>
    <t>能力建设费</t>
  </si>
  <si>
    <t>国抽经费</t>
  </si>
  <si>
    <t>重大活动食品安全保障费</t>
  </si>
  <si>
    <t>专项经费（12315经费5万元；打击传销、无证无照查处取缔经费5万元，执法经费15万元；非公党建经费3万元）</t>
  </si>
  <si>
    <t>会议费</t>
  </si>
  <si>
    <t>宣传经费</t>
  </si>
  <si>
    <t>快检费用</t>
  </si>
  <si>
    <t>药品、化妆品不良反应监测业务经费</t>
  </si>
  <si>
    <t>采购执法制服经费</t>
  </si>
  <si>
    <t>培训费</t>
  </si>
  <si>
    <t>统计局</t>
  </si>
  <si>
    <t xml:space="preserve">  [2010502]一般行政管理事务（统计信息事务）</t>
  </si>
  <si>
    <t>丁青县第七次全国人口普查经费</t>
  </si>
  <si>
    <t xml:space="preserve">  </t>
  </si>
  <si>
    <t>编译局</t>
  </si>
  <si>
    <t>藏语文工作管理经费</t>
  </si>
  <si>
    <t>收集道德文化材料经费</t>
  </si>
  <si>
    <t>藏医院</t>
  </si>
  <si>
    <t xml:space="preserve">  [2100202]中医（民族）医院</t>
  </si>
  <si>
    <t>审计局</t>
  </si>
  <si>
    <t xml:space="preserve">  [2010802]一般行政管理事务（审计事务）</t>
  </si>
  <si>
    <t>28</t>
  </si>
  <si>
    <t>退役军人事务局</t>
  </si>
  <si>
    <t xml:space="preserve">  [2082802]一般行政管理事务</t>
  </si>
  <si>
    <t>民兵训练</t>
  </si>
  <si>
    <t>烈士林园专项经费</t>
  </si>
  <si>
    <t>退役军人服务站工作经费</t>
  </si>
  <si>
    <t>双拥工作经费</t>
  </si>
  <si>
    <t>双拥模范工作经费</t>
  </si>
  <si>
    <t>创建烈士林园陈列馆</t>
  </si>
  <si>
    <t xml:space="preserve">  [2082804]拥军优属</t>
  </si>
  <si>
    <t>优抚对象等人员抚恤和生活补助</t>
  </si>
  <si>
    <t>优抚对象等人员抚恤和生活补助（1号批复）</t>
  </si>
  <si>
    <t>14</t>
  </si>
  <si>
    <t xml:space="preserve">  [2101401]优抚对象医疗补助</t>
  </si>
  <si>
    <t>优抚对象医疗补助</t>
  </si>
  <si>
    <t>优抚对象医疗补助（1号批复）</t>
  </si>
  <si>
    <t>义务兵优待金自主择业士兵一次性补助</t>
  </si>
  <si>
    <t>15</t>
  </si>
  <si>
    <t>医保局</t>
  </si>
  <si>
    <t xml:space="preserve">  [2101502]一般行政管理事务</t>
  </si>
  <si>
    <t>城镇职工生育保险县配套0.7%</t>
  </si>
  <si>
    <t>城乡居民基本医疗保险补助（新农合)</t>
  </si>
  <si>
    <t>城乡居民基本医疗保险补助（新农合）（包括1号批复自治区888.78万元、市级249.26万元。县级配套493.75万元）</t>
  </si>
  <si>
    <t>乡（镇）药品仓库租金</t>
  </si>
  <si>
    <t>政务外网运行维护费</t>
  </si>
  <si>
    <t>医疗信息运行维护费</t>
  </si>
  <si>
    <t>合作医疗工作经费</t>
  </si>
  <si>
    <t>合作医疗工作经费（农牧人口0.8元/人）</t>
  </si>
  <si>
    <t xml:space="preserve">  [2101301]城乡医疗救助</t>
  </si>
  <si>
    <t>提高深度贫困地区农村贫困人口医疗保障水平补助资金</t>
  </si>
  <si>
    <t>提高深度贫困地区农村贫困人口医疗保障水平补助资金（1号批复）</t>
  </si>
  <si>
    <t>城乡医疗救助</t>
  </si>
  <si>
    <t>城乡医疗救助（1号批复）</t>
  </si>
  <si>
    <t>审批局</t>
  </si>
  <si>
    <t>执法局</t>
  </si>
  <si>
    <t>十三个乡镇环保垃圾池垃圾清运经费</t>
  </si>
  <si>
    <t>城市扩建及增加城市管理面积的维护费</t>
  </si>
  <si>
    <t>临时工工资（环卫）</t>
  </si>
  <si>
    <t>县城美化靓化经费</t>
  </si>
  <si>
    <t>县城维护费</t>
  </si>
  <si>
    <t>县城维护费（城市路灯维护经费、县城道路维护费用（含路面修复、井圈井盖井栅修补、市民广场公共设施维护）、道路隔离栏、绿化带护栏购置及更换维护经费、公共厕所维修维护经费）</t>
  </si>
  <si>
    <t>垃圾中转站运行管理维护费</t>
  </si>
  <si>
    <t>垃圾中转站运行管理维护费（运行管理人员工资及设备运行维护等经费）</t>
  </si>
  <si>
    <t>丁青县城市管理及市政运行经费</t>
  </si>
  <si>
    <t>丁青县城市管理及市政运行经费（城市生活垃圾处置费、瓜皮果皮箱、垃圾桶（箱）增补、维修费用（城市扩延）、非法违章建筑管控经费、流浪犬管理站运行经费及狗患治理经费、丁青县城区生活垃圾填埋场运行经费、县城维护费）</t>
  </si>
  <si>
    <t>其他经费</t>
  </si>
  <si>
    <t>203</t>
  </si>
  <si>
    <t>武装部</t>
  </si>
  <si>
    <t>国防动员经费</t>
  </si>
  <si>
    <t>后备力量建设保障经费</t>
  </si>
  <si>
    <t>巡察办</t>
  </si>
  <si>
    <t>巡察培训经费</t>
  </si>
  <si>
    <t>巡察会务工作经费</t>
  </si>
  <si>
    <t>交叉巡察经费</t>
  </si>
  <si>
    <t>国安办</t>
  </si>
  <si>
    <t xml:space="preserve">  [2040302]一般行政管理事务（国家安全）</t>
  </si>
  <si>
    <t>反分裂斗争工作经费</t>
  </si>
  <si>
    <t>边界维护管理工作</t>
  </si>
  <si>
    <t>督导检查和考评考核工作经费</t>
  </si>
  <si>
    <t>国家安全情报工作经费</t>
  </si>
  <si>
    <t>应急管理局</t>
  </si>
  <si>
    <t xml:space="preserve">  [2240102]一般行政管理事务</t>
  </si>
  <si>
    <t>年终考评经费</t>
  </si>
  <si>
    <t>13个乡镇考评</t>
  </si>
  <si>
    <t>安全生产专项经费</t>
  </si>
  <si>
    <t>用于监管监察、宣传、教育等</t>
  </si>
  <si>
    <t>受灾人员冬春救助金</t>
  </si>
  <si>
    <t>13个乡镇</t>
  </si>
  <si>
    <t>13个乡镇聘用干部工资</t>
  </si>
  <si>
    <t>212城乡社区</t>
  </si>
  <si>
    <t>社区建设</t>
  </si>
  <si>
    <t>社区建设(1号批复）</t>
  </si>
  <si>
    <t>卫生院</t>
  </si>
  <si>
    <t>寺管会</t>
  </si>
  <si>
    <t>合计</t>
  </si>
  <si>
    <t>名称</t>
  </si>
  <si>
    <t>审核金额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</si>
</sst>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);[Red]\(#,##0.00\)"/>
    <numFmt numFmtId="41" formatCode="_ * #,##0_ ;_ * \-#,##0_ ;_ * &quot;-&quot;_ ;_ @_ "/>
    <numFmt numFmtId="178" formatCode="* #,##0.0;* \-#,##0.0;* &quot;&quot;??;@"/>
    <numFmt numFmtId="179" formatCode="0.00_);[Red]\(0.00\)"/>
    <numFmt numFmtId="180" formatCode="00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20"/>
      <name val="宋体"/>
      <charset val="134"/>
      <scheme val="minor"/>
    </font>
    <font>
      <sz val="18"/>
      <name val="仿宋"/>
      <charset val="134"/>
    </font>
    <font>
      <sz val="18"/>
      <name val="宋体"/>
      <charset val="134"/>
    </font>
    <font>
      <sz val="18"/>
      <color rgb="FFFF0000"/>
      <name val="宋体"/>
      <charset val="134"/>
    </font>
    <font>
      <sz val="18"/>
      <color rgb="FFFF0000"/>
      <name val="仿宋"/>
      <charset val="134"/>
    </font>
    <font>
      <sz val="18"/>
      <color rgb="FFFF0000"/>
      <name val="宋体"/>
      <charset val="134"/>
      <scheme val="minor"/>
    </font>
    <font>
      <b/>
      <sz val="26"/>
      <name val="宋体"/>
      <charset val="134"/>
      <scheme val="major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0" borderId="0"/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8" fillId="0" borderId="1" xfId="49" applyNumberFormat="1" applyFont="1" applyFill="1" applyBorder="1" applyAlignment="1">
      <alignment horizontal="left" vertical="center"/>
    </xf>
    <xf numFmtId="49" fontId="7" fillId="0" borderId="1" xfId="49" applyNumberFormat="1" applyFont="1" applyFill="1" applyBorder="1" applyAlignment="1">
      <alignment horizontal="left" vertical="center"/>
    </xf>
    <xf numFmtId="49" fontId="7" fillId="0" borderId="1" xfId="49" applyNumberFormat="1" applyFont="1" applyFill="1" applyBorder="1" applyAlignment="1">
      <alignment horizontal="left" vertical="center" wrapText="1"/>
    </xf>
    <xf numFmtId="4" fontId="7" fillId="0" borderId="1" xfId="49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left" vertical="center"/>
    </xf>
    <xf numFmtId="49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 applyProtection="1">
      <alignment vertical="center" wrapText="1"/>
    </xf>
    <xf numFmtId="4" fontId="7" fillId="0" borderId="1" xfId="49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49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right" vertical="center"/>
    </xf>
    <xf numFmtId="4" fontId="10" fillId="0" borderId="3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" fontId="7" fillId="0" borderId="5" xfId="49" applyNumberFormat="1" applyFont="1" applyFill="1" applyBorder="1" applyAlignment="1">
      <alignment horizontal="right" vertical="center" wrapText="1"/>
    </xf>
    <xf numFmtId="4" fontId="7" fillId="0" borderId="6" xfId="49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3" borderId="7" xfId="49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4" fontId="7" fillId="0" borderId="3" xfId="49" applyNumberFormat="1" applyFont="1" applyFill="1" applyBorder="1" applyAlignment="1">
      <alignment horizontal="right" vertical="center" wrapText="1"/>
    </xf>
    <xf numFmtId="4" fontId="7" fillId="0" borderId="4" xfId="49" applyNumberFormat="1" applyFont="1" applyFill="1" applyBorder="1" applyAlignment="1">
      <alignment horizontal="right" vertical="center" wrapText="1"/>
    </xf>
    <xf numFmtId="4" fontId="7" fillId="3" borderId="2" xfId="49" applyNumberFormat="1" applyFont="1" applyFill="1" applyBorder="1" applyAlignment="1">
      <alignment horizontal="right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" fontId="7" fillId="0" borderId="11" xfId="0" applyNumberFormat="1" applyFont="1" applyFill="1" applyBorder="1" applyAlignment="1">
      <alignment horizontal="right" vertical="center" wrapText="1"/>
    </xf>
    <xf numFmtId="4" fontId="7" fillId="0" borderId="12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180" fontId="5" fillId="0" borderId="1" xfId="0" applyNumberFormat="1" applyFont="1" applyFill="1" applyBorder="1" applyAlignment="1">
      <alignment horizontal="left" vertical="center"/>
    </xf>
    <xf numFmtId="180" fontId="5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49" applyNumberFormat="1" applyFont="1" applyFill="1" applyBorder="1" applyAlignment="1">
      <alignment horizontal="right" vertical="center"/>
    </xf>
    <xf numFmtId="4" fontId="7" fillId="0" borderId="4" xfId="49" applyNumberFormat="1" applyFont="1" applyFill="1" applyBorder="1" applyAlignment="1">
      <alignment horizontal="right" vertical="center"/>
    </xf>
    <xf numFmtId="4" fontId="7" fillId="0" borderId="2" xfId="49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wrapText="1"/>
    </xf>
    <xf numFmtId="4" fontId="7" fillId="0" borderId="3" xfId="0" applyNumberFormat="1" applyFont="1" applyFill="1" applyBorder="1" applyAlignment="1">
      <alignment horizontal="right" wrapText="1"/>
    </xf>
    <xf numFmtId="4" fontId="7" fillId="0" borderId="3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right"/>
    </xf>
    <xf numFmtId="4" fontId="7" fillId="0" borderId="5" xfId="49" applyNumberFormat="1" applyFont="1" applyFill="1" applyBorder="1" applyAlignment="1">
      <alignment horizontal="right" vertical="center"/>
    </xf>
    <xf numFmtId="4" fontId="7" fillId="0" borderId="6" xfId="49" applyNumberFormat="1" applyFont="1" applyFill="1" applyBorder="1" applyAlignment="1">
      <alignment horizontal="right" vertical="center"/>
    </xf>
    <xf numFmtId="4" fontId="7" fillId="0" borderId="7" xfId="49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10" sqref="C10"/>
    </sheetView>
  </sheetViews>
  <sheetFormatPr defaultColWidth="9" defaultRowHeight="13.5" outlineLevelCol="4"/>
  <cols>
    <col min="1" max="1" width="12.25" customWidth="1"/>
    <col min="2" max="2" width="20.5" customWidth="1"/>
    <col min="3" max="3" width="23.75" customWidth="1"/>
    <col min="4" max="4" width="19.875" customWidth="1"/>
    <col min="5" max="5" width="17.875" customWidth="1"/>
  </cols>
  <sheetData>
    <row r="1" ht="33.75" spans="1:5">
      <c r="A1" s="159" t="s">
        <v>0</v>
      </c>
      <c r="B1" s="159"/>
      <c r="C1" s="159"/>
      <c r="D1" s="159"/>
      <c r="E1" s="159"/>
    </row>
    <row r="2" ht="37.5" spans="1:5">
      <c r="A2" s="160"/>
      <c r="B2" s="161" t="s">
        <v>1</v>
      </c>
      <c r="C2" s="162">
        <f>SUM(C3:C28)</f>
        <v>1345554700</v>
      </c>
      <c r="D2" s="161"/>
      <c r="E2" s="163"/>
    </row>
    <row r="3" ht="18.75" spans="1:5">
      <c r="A3" s="160">
        <v>1</v>
      </c>
      <c r="B3" s="164" t="s">
        <v>2</v>
      </c>
      <c r="C3" s="165">
        <v>53980000</v>
      </c>
      <c r="D3" s="164"/>
      <c r="E3" s="163"/>
    </row>
    <row r="4" ht="18.75" spans="1:5">
      <c r="A4" s="160">
        <v>2</v>
      </c>
      <c r="B4" s="164" t="s">
        <v>3</v>
      </c>
      <c r="C4" s="165">
        <v>8720000</v>
      </c>
      <c r="D4" s="164"/>
      <c r="E4" s="163"/>
    </row>
    <row r="5" ht="18.75" spans="1:5">
      <c r="A5" s="160">
        <v>3</v>
      </c>
      <c r="B5" s="166" t="s">
        <v>4</v>
      </c>
      <c r="C5" s="165">
        <v>10137200</v>
      </c>
      <c r="D5" s="165"/>
      <c r="E5" s="160"/>
    </row>
    <row r="6" ht="18.75" spans="1:5">
      <c r="A6" s="160">
        <v>4</v>
      </c>
      <c r="B6" s="166" t="s">
        <v>5</v>
      </c>
      <c r="C6" s="165">
        <v>244974500</v>
      </c>
      <c r="D6" s="165"/>
      <c r="E6" s="160"/>
    </row>
    <row r="7" ht="37.5" spans="1:5">
      <c r="A7" s="160">
        <v>5</v>
      </c>
      <c r="B7" s="166" t="s">
        <v>6</v>
      </c>
      <c r="C7" s="165">
        <v>12470000</v>
      </c>
      <c r="D7" s="165"/>
      <c r="E7" s="160"/>
    </row>
    <row r="8" ht="18.75" spans="1:5">
      <c r="A8" s="160">
        <v>6</v>
      </c>
      <c r="B8" s="166" t="s">
        <v>7</v>
      </c>
      <c r="C8" s="165">
        <v>7860700</v>
      </c>
      <c r="D8" s="165"/>
      <c r="E8" s="160"/>
    </row>
    <row r="9" ht="37.5" spans="1:5">
      <c r="A9" s="160">
        <v>7</v>
      </c>
      <c r="B9" s="166" t="s">
        <v>8</v>
      </c>
      <c r="C9" s="165">
        <v>6545100</v>
      </c>
      <c r="D9" s="165"/>
      <c r="E9" s="160"/>
    </row>
    <row r="10" ht="37.5" spans="1:5">
      <c r="A10" s="160">
        <v>8</v>
      </c>
      <c r="B10" s="166" t="s">
        <v>9</v>
      </c>
      <c r="C10" s="165">
        <v>361022500</v>
      </c>
      <c r="D10" s="165"/>
      <c r="E10" s="160"/>
    </row>
    <row r="11" ht="37.5" spans="1:5">
      <c r="A11" s="160">
        <v>9</v>
      </c>
      <c r="B11" s="166" t="s">
        <v>10</v>
      </c>
      <c r="C11" s="165">
        <v>756000</v>
      </c>
      <c r="D11" s="165"/>
      <c r="E11" s="160"/>
    </row>
    <row r="12" ht="56.25" spans="1:5">
      <c r="A12" s="160">
        <v>10</v>
      </c>
      <c r="B12" s="166" t="s">
        <v>11</v>
      </c>
      <c r="C12" s="165">
        <v>6511100</v>
      </c>
      <c r="D12" s="165"/>
      <c r="E12" s="160"/>
    </row>
    <row r="13" ht="56.25" spans="1:5">
      <c r="A13" s="160">
        <v>11</v>
      </c>
      <c r="B13" s="166" t="s">
        <v>12</v>
      </c>
      <c r="C13" s="165">
        <v>2761900</v>
      </c>
      <c r="D13" s="165"/>
      <c r="E13" s="160"/>
    </row>
    <row r="14" ht="37.5" spans="1:5">
      <c r="A14" s="160">
        <v>12</v>
      </c>
      <c r="B14" s="166" t="s">
        <v>13</v>
      </c>
      <c r="C14" s="165">
        <v>23158800</v>
      </c>
      <c r="D14" s="165"/>
      <c r="E14" s="160"/>
    </row>
    <row r="15" ht="37.5" spans="1:5">
      <c r="A15" s="160">
        <v>13</v>
      </c>
      <c r="B15" s="166" t="s">
        <v>14</v>
      </c>
      <c r="C15" s="165">
        <v>134673000</v>
      </c>
      <c r="D15" s="165"/>
      <c r="E15" s="160"/>
    </row>
    <row r="16" ht="37.5" spans="1:5">
      <c r="A16" s="160">
        <v>14</v>
      </c>
      <c r="B16" s="166" t="s">
        <v>15</v>
      </c>
      <c r="C16" s="165">
        <v>11200000</v>
      </c>
      <c r="D16" s="165"/>
      <c r="E16" s="160"/>
    </row>
    <row r="17" ht="56.25" spans="1:5">
      <c r="A17" s="160">
        <v>15</v>
      </c>
      <c r="B17" s="166" t="s">
        <v>16</v>
      </c>
      <c r="C17" s="165">
        <v>497400</v>
      </c>
      <c r="D17" s="165"/>
      <c r="E17" s="160"/>
    </row>
    <row r="18" ht="37.5" spans="1:5">
      <c r="A18" s="160">
        <v>16</v>
      </c>
      <c r="B18" s="166" t="s">
        <v>17</v>
      </c>
      <c r="C18" s="165">
        <v>4190000</v>
      </c>
      <c r="D18" s="165"/>
      <c r="E18" s="160"/>
    </row>
    <row r="19" ht="18.75" spans="1:5">
      <c r="A19" s="160">
        <v>17</v>
      </c>
      <c r="B19" s="166" t="s">
        <v>18</v>
      </c>
      <c r="C19" s="165">
        <v>97940000</v>
      </c>
      <c r="D19" s="165"/>
      <c r="E19" s="160"/>
    </row>
    <row r="20" ht="37.5" spans="1:5">
      <c r="A20" s="160">
        <v>18</v>
      </c>
      <c r="B20" s="166" t="s">
        <v>19</v>
      </c>
      <c r="C20" s="165">
        <v>214600000</v>
      </c>
      <c r="D20" s="165"/>
      <c r="E20" s="160"/>
    </row>
    <row r="21" ht="37.5" spans="1:5">
      <c r="A21" s="160">
        <v>19</v>
      </c>
      <c r="B21" s="166" t="s">
        <v>20</v>
      </c>
      <c r="C21" s="165">
        <v>8595700</v>
      </c>
      <c r="D21" s="165"/>
      <c r="E21" s="160"/>
    </row>
    <row r="22" ht="18.75" spans="1:5">
      <c r="A22" s="160">
        <v>20</v>
      </c>
      <c r="B22" s="166" t="s">
        <v>21</v>
      </c>
      <c r="C22" s="165">
        <v>930000</v>
      </c>
      <c r="D22" s="165"/>
      <c r="E22" s="160"/>
    </row>
    <row r="23" ht="18.75" spans="1:5">
      <c r="A23" s="160">
        <v>21</v>
      </c>
      <c r="B23" s="166" t="s">
        <v>22</v>
      </c>
      <c r="C23" s="165">
        <v>9397100</v>
      </c>
      <c r="D23" s="165"/>
      <c r="E23" s="160"/>
    </row>
    <row r="24" ht="37.5" spans="1:5">
      <c r="A24" s="160">
        <v>22</v>
      </c>
      <c r="B24" s="166" t="s">
        <v>23</v>
      </c>
      <c r="C24" s="165">
        <v>48241500</v>
      </c>
      <c r="D24" s="165"/>
      <c r="E24" s="160"/>
    </row>
    <row r="25" ht="18.75" spans="1:5">
      <c r="A25" s="160">
        <v>23</v>
      </c>
      <c r="B25" s="166" t="s">
        <v>24</v>
      </c>
      <c r="C25" s="165">
        <v>19623600</v>
      </c>
      <c r="D25" s="165"/>
      <c r="E25" s="160"/>
    </row>
    <row r="26" ht="18.75" spans="1:5">
      <c r="A26" s="160">
        <v>24</v>
      </c>
      <c r="B26" s="166" t="s">
        <v>25</v>
      </c>
      <c r="C26" s="165">
        <v>1000000</v>
      </c>
      <c r="D26" s="165"/>
      <c r="E26" s="160"/>
    </row>
    <row r="27" ht="18.75" spans="1:5">
      <c r="A27" s="160">
        <v>25</v>
      </c>
      <c r="B27" s="166" t="s">
        <v>26</v>
      </c>
      <c r="C27" s="165">
        <v>38673000</v>
      </c>
      <c r="D27" s="165"/>
      <c r="E27" s="160"/>
    </row>
    <row r="28" ht="18.75" spans="1:5">
      <c r="A28" s="160">
        <v>26</v>
      </c>
      <c r="B28" s="166" t="s">
        <v>27</v>
      </c>
      <c r="C28" s="165">
        <v>17095600</v>
      </c>
      <c r="D28" s="165"/>
      <c r="E28" s="160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12"/>
  <sheetViews>
    <sheetView tabSelected="1" zoomScale="80" zoomScaleNormal="80" topLeftCell="I1" workbookViewId="0">
      <pane ySplit="3" topLeftCell="A4" activePane="bottomLeft" state="frozen"/>
      <selection/>
      <selection pane="bottomLeft" activeCell="U1" sqref="U$1:U$1048576"/>
    </sheetView>
  </sheetViews>
  <sheetFormatPr defaultColWidth="9" defaultRowHeight="20.1" customHeight="1"/>
  <cols>
    <col min="1" max="1" width="6.125" hidden="1" customWidth="1"/>
    <col min="2" max="3" width="4.625" hidden="1" customWidth="1"/>
    <col min="4" max="4" width="24" style="18" customWidth="1"/>
    <col min="5" max="5" width="102.375" style="19" hidden="1" customWidth="1"/>
    <col min="6" max="6" width="39.875" style="20" customWidth="1"/>
    <col min="7" max="7" width="88.75" style="20" customWidth="1"/>
    <col min="8" max="8" width="27.375" style="21" customWidth="1"/>
    <col min="9" max="9" width="24" style="22" customWidth="1"/>
    <col min="10" max="10" width="22.375" style="21" customWidth="1"/>
    <col min="11" max="16" width="24" style="21" customWidth="1"/>
    <col min="17" max="17" width="22.375" style="21" customWidth="1"/>
    <col min="18" max="18" width="21.875" style="21" customWidth="1"/>
    <col min="19" max="19" width="27.375" style="21" customWidth="1"/>
    <col min="20" max="20" width="6.875" customWidth="1"/>
    <col min="21" max="21" width="59" style="23" hidden="1" customWidth="1"/>
    <col min="23" max="23" width="11.5"/>
  </cols>
  <sheetData>
    <row r="1" ht="25.5" spans="1:21">
      <c r="A1" s="24"/>
      <c r="B1" s="24"/>
      <c r="C1" s="24"/>
      <c r="D1" s="25" t="s">
        <v>28</v>
      </c>
      <c r="E1" s="25"/>
      <c r="F1" s="26"/>
      <c r="G1" s="26"/>
      <c r="H1" s="25"/>
      <c r="I1" s="25"/>
      <c r="J1" s="49"/>
      <c r="K1" s="49"/>
      <c r="L1" s="49"/>
      <c r="M1" s="49"/>
      <c r="N1" s="25"/>
      <c r="O1" s="25"/>
      <c r="P1" s="25"/>
      <c r="Q1" s="25"/>
      <c r="R1" s="25"/>
      <c r="S1" s="25"/>
      <c r="T1" s="25"/>
      <c r="U1" s="68"/>
    </row>
    <row r="2" s="11" customFormat="1" ht="22.5" spans="1:21">
      <c r="A2" s="27" t="s">
        <v>29</v>
      </c>
      <c r="B2" s="27"/>
      <c r="C2" s="27"/>
      <c r="D2" s="28" t="s">
        <v>30</v>
      </c>
      <c r="E2" s="29" t="s">
        <v>31</v>
      </c>
      <c r="F2" s="30" t="s">
        <v>32</v>
      </c>
      <c r="G2" s="30" t="s">
        <v>33</v>
      </c>
      <c r="H2" s="31" t="s">
        <v>34</v>
      </c>
      <c r="I2" s="31" t="s">
        <v>35</v>
      </c>
      <c r="J2" s="50" t="s">
        <v>36</v>
      </c>
      <c r="K2" s="51" t="s">
        <v>37</v>
      </c>
      <c r="L2" s="52" t="s">
        <v>38</v>
      </c>
      <c r="M2" s="51" t="s">
        <v>39</v>
      </c>
      <c r="N2" s="51" t="s">
        <v>40</v>
      </c>
      <c r="O2" s="53" t="s">
        <v>41</v>
      </c>
      <c r="P2" s="53" t="s">
        <v>42</v>
      </c>
      <c r="Q2" s="31" t="s">
        <v>43</v>
      </c>
      <c r="R2" s="31" t="s">
        <v>44</v>
      </c>
      <c r="S2" s="53" t="s">
        <v>45</v>
      </c>
      <c r="T2" s="31" t="s">
        <v>46</v>
      </c>
      <c r="U2" s="69" t="s">
        <v>47</v>
      </c>
    </row>
    <row r="3" s="11" customFormat="1" ht="22.5" spans="1:21">
      <c r="A3" s="32" t="s">
        <v>48</v>
      </c>
      <c r="B3" s="32" t="s">
        <v>49</v>
      </c>
      <c r="C3" s="32" t="s">
        <v>50</v>
      </c>
      <c r="D3" s="28"/>
      <c r="E3" s="29"/>
      <c r="F3" s="30"/>
      <c r="G3" s="30"/>
      <c r="H3" s="31"/>
      <c r="I3" s="31"/>
      <c r="J3" s="50"/>
      <c r="K3" s="51"/>
      <c r="L3" s="54"/>
      <c r="M3" s="51"/>
      <c r="N3" s="51"/>
      <c r="O3" s="53"/>
      <c r="P3" s="53"/>
      <c r="Q3" s="31"/>
      <c r="R3" s="31"/>
      <c r="S3" s="53"/>
      <c r="T3" s="31"/>
      <c r="U3" s="69"/>
    </row>
    <row r="4" ht="22.5" spans="1:21">
      <c r="A4" s="33" t="s">
        <v>51</v>
      </c>
      <c r="B4" s="33" t="s">
        <v>52</v>
      </c>
      <c r="C4" s="33" t="s">
        <v>53</v>
      </c>
      <c r="D4" s="29" t="s">
        <v>54</v>
      </c>
      <c r="E4" s="34" t="s">
        <v>55</v>
      </c>
      <c r="F4" s="35" t="s">
        <v>56</v>
      </c>
      <c r="G4" s="35" t="s">
        <v>56</v>
      </c>
      <c r="H4" s="36">
        <v>113250</v>
      </c>
      <c r="I4" s="36"/>
      <c r="J4" s="55"/>
      <c r="K4" s="55"/>
      <c r="L4" s="56">
        <f>K4*84%</f>
        <v>0</v>
      </c>
      <c r="M4" s="55">
        <f>I4+J4+K4</f>
        <v>0</v>
      </c>
      <c r="N4" s="36">
        <f t="shared" ref="N4:N31" si="0">H4-M4</f>
        <v>113250</v>
      </c>
      <c r="O4" s="36">
        <f>SUM(M4:M16)</f>
        <v>1646785</v>
      </c>
      <c r="P4" s="36">
        <v>4680315.08</v>
      </c>
      <c r="Q4" s="36">
        <v>460000</v>
      </c>
      <c r="R4" s="36"/>
      <c r="S4" s="36">
        <f>SUM(O4:R16)</f>
        <v>6787100.08</v>
      </c>
      <c r="T4" s="70"/>
      <c r="U4" s="68"/>
    </row>
    <row r="5" ht="22.5" spans="1:21">
      <c r="A5" s="33" t="s">
        <v>51</v>
      </c>
      <c r="B5" s="33" t="s">
        <v>52</v>
      </c>
      <c r="C5" s="33" t="s">
        <v>53</v>
      </c>
      <c r="D5" s="29"/>
      <c r="E5" s="34" t="s">
        <v>55</v>
      </c>
      <c r="F5" s="35" t="s">
        <v>57</v>
      </c>
      <c r="G5" s="35" t="s">
        <v>57</v>
      </c>
      <c r="H5" s="36">
        <v>10620</v>
      </c>
      <c r="I5" s="36"/>
      <c r="J5" s="55"/>
      <c r="K5" s="55"/>
      <c r="L5" s="56">
        <f t="shared" ref="L5:L68" si="1">K5*84%</f>
        <v>0</v>
      </c>
      <c r="M5" s="55">
        <v>0</v>
      </c>
      <c r="N5" s="36">
        <f t="shared" si="0"/>
        <v>10620</v>
      </c>
      <c r="O5" s="36"/>
      <c r="P5" s="36"/>
      <c r="Q5" s="36"/>
      <c r="R5" s="36"/>
      <c r="S5" s="36"/>
      <c r="T5" s="70"/>
      <c r="U5" s="68"/>
    </row>
    <row r="6" ht="22.5" spans="1:21">
      <c r="A6" s="33" t="s">
        <v>51</v>
      </c>
      <c r="B6" s="33" t="s">
        <v>52</v>
      </c>
      <c r="C6" s="33" t="s">
        <v>53</v>
      </c>
      <c r="D6" s="29"/>
      <c r="E6" s="34" t="s">
        <v>55</v>
      </c>
      <c r="F6" s="35" t="s">
        <v>58</v>
      </c>
      <c r="G6" s="35" t="s">
        <v>58</v>
      </c>
      <c r="H6" s="36">
        <v>563000</v>
      </c>
      <c r="I6" s="36"/>
      <c r="J6" s="55"/>
      <c r="K6" s="55">
        <v>400000</v>
      </c>
      <c r="L6" s="56">
        <f t="shared" si="1"/>
        <v>336000</v>
      </c>
      <c r="M6" s="55">
        <v>400000</v>
      </c>
      <c r="N6" s="36">
        <f t="shared" si="0"/>
        <v>163000</v>
      </c>
      <c r="O6" s="36"/>
      <c r="P6" s="36"/>
      <c r="Q6" s="36"/>
      <c r="R6" s="36"/>
      <c r="S6" s="36"/>
      <c r="T6" s="70"/>
      <c r="U6" s="68"/>
    </row>
    <row r="7" ht="22.5" spans="1:21">
      <c r="A7" s="33" t="s">
        <v>51</v>
      </c>
      <c r="B7" s="33" t="s">
        <v>52</v>
      </c>
      <c r="C7" s="33" t="s">
        <v>53</v>
      </c>
      <c r="D7" s="29"/>
      <c r="E7" s="34" t="s">
        <v>55</v>
      </c>
      <c r="F7" s="35" t="s">
        <v>59</v>
      </c>
      <c r="G7" s="35" t="s">
        <v>59</v>
      </c>
      <c r="H7" s="36">
        <v>54093.8</v>
      </c>
      <c r="I7" s="36"/>
      <c r="J7" s="55"/>
      <c r="K7" s="55"/>
      <c r="L7" s="56">
        <f t="shared" si="1"/>
        <v>0</v>
      </c>
      <c r="M7" s="55">
        <v>0</v>
      </c>
      <c r="N7" s="36">
        <f t="shared" si="0"/>
        <v>54093.8</v>
      </c>
      <c r="O7" s="36"/>
      <c r="P7" s="36"/>
      <c r="Q7" s="36"/>
      <c r="R7" s="36"/>
      <c r="S7" s="36"/>
      <c r="T7" s="70"/>
      <c r="U7" s="68"/>
    </row>
    <row r="8" ht="22.5" spans="1:21">
      <c r="A8" s="33" t="s">
        <v>51</v>
      </c>
      <c r="B8" s="33" t="s">
        <v>52</v>
      </c>
      <c r="C8" s="33" t="s">
        <v>53</v>
      </c>
      <c r="D8" s="29"/>
      <c r="E8" s="34" t="s">
        <v>55</v>
      </c>
      <c r="F8" s="35" t="s">
        <v>60</v>
      </c>
      <c r="G8" s="35" t="s">
        <v>60</v>
      </c>
      <c r="H8" s="36">
        <v>14400</v>
      </c>
      <c r="I8" s="36"/>
      <c r="J8" s="55"/>
      <c r="K8" s="55"/>
      <c r="L8" s="56">
        <f t="shared" si="1"/>
        <v>0</v>
      </c>
      <c r="M8" s="55">
        <v>0</v>
      </c>
      <c r="N8" s="36">
        <f t="shared" si="0"/>
        <v>14400</v>
      </c>
      <c r="O8" s="36"/>
      <c r="P8" s="36"/>
      <c r="Q8" s="36"/>
      <c r="R8" s="36"/>
      <c r="S8" s="36"/>
      <c r="T8" s="70"/>
      <c r="U8" s="68"/>
    </row>
    <row r="9" ht="22.5" spans="1:21">
      <c r="A9" s="33" t="s">
        <v>51</v>
      </c>
      <c r="B9" s="33" t="s">
        <v>52</v>
      </c>
      <c r="C9" s="33" t="s">
        <v>53</v>
      </c>
      <c r="D9" s="29"/>
      <c r="E9" s="34" t="s">
        <v>55</v>
      </c>
      <c r="F9" s="35" t="s">
        <v>61</v>
      </c>
      <c r="G9" s="35" t="s">
        <v>61</v>
      </c>
      <c r="H9" s="36">
        <v>727576</v>
      </c>
      <c r="I9" s="36"/>
      <c r="J9" s="55"/>
      <c r="K9" s="55">
        <v>366000</v>
      </c>
      <c r="L9" s="56">
        <f t="shared" si="1"/>
        <v>307440</v>
      </c>
      <c r="M9" s="55">
        <v>366000</v>
      </c>
      <c r="N9" s="36">
        <f t="shared" si="0"/>
        <v>361576</v>
      </c>
      <c r="O9" s="36"/>
      <c r="P9" s="36"/>
      <c r="Q9" s="36"/>
      <c r="R9" s="36"/>
      <c r="S9" s="36"/>
      <c r="T9" s="70"/>
      <c r="U9" s="68"/>
    </row>
    <row r="10" ht="22.5" spans="1:21">
      <c r="A10" s="33" t="s">
        <v>51</v>
      </c>
      <c r="B10" s="33" t="s">
        <v>52</v>
      </c>
      <c r="C10" s="33" t="s">
        <v>53</v>
      </c>
      <c r="D10" s="29"/>
      <c r="E10" s="34" t="s">
        <v>55</v>
      </c>
      <c r="F10" s="35" t="s">
        <v>62</v>
      </c>
      <c r="G10" s="35" t="s">
        <v>63</v>
      </c>
      <c r="H10" s="36">
        <v>1500000</v>
      </c>
      <c r="I10" s="36"/>
      <c r="J10" s="55"/>
      <c r="K10" s="55">
        <v>237660</v>
      </c>
      <c r="L10" s="56"/>
      <c r="M10" s="55">
        <v>237660</v>
      </c>
      <c r="N10" s="36">
        <f t="shared" si="0"/>
        <v>1262340</v>
      </c>
      <c r="O10" s="36"/>
      <c r="P10" s="36"/>
      <c r="Q10" s="36"/>
      <c r="R10" s="36"/>
      <c r="S10" s="36"/>
      <c r="T10" s="70"/>
      <c r="U10" s="68"/>
    </row>
    <row r="11" ht="22.5" spans="1:21">
      <c r="A11" s="33" t="s">
        <v>51</v>
      </c>
      <c r="B11" s="33" t="s">
        <v>52</v>
      </c>
      <c r="C11" s="33" t="s">
        <v>53</v>
      </c>
      <c r="D11" s="29"/>
      <c r="E11" s="34" t="s">
        <v>55</v>
      </c>
      <c r="F11" s="35" t="s">
        <v>64</v>
      </c>
      <c r="G11" s="35" t="s">
        <v>64</v>
      </c>
      <c r="H11" s="36">
        <v>200000</v>
      </c>
      <c r="I11" s="36"/>
      <c r="J11" s="55"/>
      <c r="K11" s="55">
        <v>200000</v>
      </c>
      <c r="L11" s="56">
        <f t="shared" si="1"/>
        <v>168000</v>
      </c>
      <c r="M11" s="55">
        <v>200000</v>
      </c>
      <c r="N11" s="36">
        <f t="shared" si="0"/>
        <v>0</v>
      </c>
      <c r="O11" s="36"/>
      <c r="P11" s="36"/>
      <c r="Q11" s="36"/>
      <c r="R11" s="36"/>
      <c r="S11" s="36"/>
      <c r="T11" s="70"/>
      <c r="U11" s="68"/>
    </row>
    <row r="12" ht="22.5" spans="1:21">
      <c r="A12" s="33" t="s">
        <v>51</v>
      </c>
      <c r="B12" s="33" t="s">
        <v>52</v>
      </c>
      <c r="C12" s="33" t="s">
        <v>53</v>
      </c>
      <c r="D12" s="29"/>
      <c r="E12" s="34" t="s">
        <v>55</v>
      </c>
      <c r="F12" s="35" t="s">
        <v>65</v>
      </c>
      <c r="G12" s="35" t="s">
        <v>65</v>
      </c>
      <c r="H12" s="36">
        <v>183125</v>
      </c>
      <c r="I12" s="36"/>
      <c r="J12" s="55"/>
      <c r="K12" s="55">
        <v>183125</v>
      </c>
      <c r="L12" s="56">
        <f t="shared" si="1"/>
        <v>153825</v>
      </c>
      <c r="M12" s="55">
        <v>183125</v>
      </c>
      <c r="N12" s="36">
        <f t="shared" si="0"/>
        <v>0</v>
      </c>
      <c r="O12" s="36"/>
      <c r="P12" s="36"/>
      <c r="Q12" s="36"/>
      <c r="R12" s="36"/>
      <c r="S12" s="36"/>
      <c r="T12" s="70"/>
      <c r="U12" s="68"/>
    </row>
    <row r="13" ht="22.5" spans="1:21">
      <c r="A13" s="33" t="s">
        <v>51</v>
      </c>
      <c r="B13" s="33" t="s">
        <v>52</v>
      </c>
      <c r="C13" s="33" t="s">
        <v>53</v>
      </c>
      <c r="D13" s="29"/>
      <c r="E13" s="34" t="s">
        <v>55</v>
      </c>
      <c r="F13" s="35" t="s">
        <v>66</v>
      </c>
      <c r="G13" s="35" t="s">
        <v>66</v>
      </c>
      <c r="H13" s="36">
        <v>3600</v>
      </c>
      <c r="I13" s="36"/>
      <c r="J13" s="55"/>
      <c r="K13" s="55"/>
      <c r="L13" s="56">
        <f t="shared" si="1"/>
        <v>0</v>
      </c>
      <c r="M13" s="55"/>
      <c r="N13" s="36">
        <f t="shared" si="0"/>
        <v>3600</v>
      </c>
      <c r="O13" s="36"/>
      <c r="P13" s="36"/>
      <c r="Q13" s="36"/>
      <c r="R13" s="36"/>
      <c r="S13" s="36"/>
      <c r="T13" s="70"/>
      <c r="U13" s="68"/>
    </row>
    <row r="14" ht="22.5" spans="1:21">
      <c r="A14" s="37" t="s">
        <v>51</v>
      </c>
      <c r="B14" s="37" t="s">
        <v>52</v>
      </c>
      <c r="C14" s="37" t="s">
        <v>67</v>
      </c>
      <c r="D14" s="29"/>
      <c r="E14" s="38" t="s">
        <v>68</v>
      </c>
      <c r="F14" s="39" t="s">
        <v>69</v>
      </c>
      <c r="G14" s="39" t="s">
        <v>70</v>
      </c>
      <c r="H14" s="40">
        <v>50000</v>
      </c>
      <c r="I14" s="40"/>
      <c r="J14" s="57">
        <v>50000</v>
      </c>
      <c r="K14" s="57"/>
      <c r="L14" s="56">
        <f t="shared" si="1"/>
        <v>0</v>
      </c>
      <c r="M14" s="55">
        <v>50000</v>
      </c>
      <c r="N14" s="36">
        <f t="shared" si="0"/>
        <v>0</v>
      </c>
      <c r="O14" s="36"/>
      <c r="P14" s="36"/>
      <c r="Q14" s="36"/>
      <c r="R14" s="36"/>
      <c r="S14" s="36"/>
      <c r="T14" s="71"/>
      <c r="U14" s="68"/>
    </row>
    <row r="15" ht="67.5" spans="1:21">
      <c r="A15" s="37" t="s">
        <v>51</v>
      </c>
      <c r="B15" s="37" t="s">
        <v>52</v>
      </c>
      <c r="C15" s="37" t="s">
        <v>67</v>
      </c>
      <c r="D15" s="29"/>
      <c r="E15" s="38" t="s">
        <v>68</v>
      </c>
      <c r="F15" s="39" t="s">
        <v>71</v>
      </c>
      <c r="G15" s="39" t="s">
        <v>72</v>
      </c>
      <c r="H15" s="40">
        <v>450000</v>
      </c>
      <c r="I15" s="40"/>
      <c r="J15" s="57"/>
      <c r="K15" s="57">
        <v>180000</v>
      </c>
      <c r="L15" s="56">
        <f t="shared" si="1"/>
        <v>151200</v>
      </c>
      <c r="M15" s="55">
        <v>180000</v>
      </c>
      <c r="N15" s="36">
        <f t="shared" si="0"/>
        <v>270000</v>
      </c>
      <c r="O15" s="36"/>
      <c r="P15" s="36"/>
      <c r="Q15" s="36"/>
      <c r="R15" s="36"/>
      <c r="S15" s="36"/>
      <c r="T15" s="72"/>
      <c r="U15" s="68"/>
    </row>
    <row r="16" ht="22.5" spans="1:21">
      <c r="A16" s="33" t="s">
        <v>51</v>
      </c>
      <c r="B16" s="33" t="s">
        <v>52</v>
      </c>
      <c r="C16" s="33" t="s">
        <v>53</v>
      </c>
      <c r="D16" s="29"/>
      <c r="E16" s="34" t="s">
        <v>55</v>
      </c>
      <c r="F16" s="35" t="s">
        <v>73</v>
      </c>
      <c r="G16" s="35" t="s">
        <v>73</v>
      </c>
      <c r="H16" s="36">
        <v>108100</v>
      </c>
      <c r="I16" s="36"/>
      <c r="J16" s="55"/>
      <c r="K16" s="55">
        <v>30000</v>
      </c>
      <c r="L16" s="56"/>
      <c r="M16" s="55">
        <v>30000</v>
      </c>
      <c r="N16" s="36">
        <f t="shared" si="0"/>
        <v>78100</v>
      </c>
      <c r="O16" s="36"/>
      <c r="P16" s="36"/>
      <c r="Q16" s="36"/>
      <c r="R16" s="36"/>
      <c r="S16" s="36"/>
      <c r="T16" s="70"/>
      <c r="U16" s="68"/>
    </row>
    <row r="17" ht="22.5" spans="1:21">
      <c r="A17" s="33" t="s">
        <v>51</v>
      </c>
      <c r="B17" s="33" t="s">
        <v>74</v>
      </c>
      <c r="C17" s="33" t="s">
        <v>53</v>
      </c>
      <c r="D17" s="41" t="s">
        <v>75</v>
      </c>
      <c r="E17" s="34" t="s">
        <v>76</v>
      </c>
      <c r="F17" s="35" t="s">
        <v>77</v>
      </c>
      <c r="G17" s="35" t="s">
        <v>77</v>
      </c>
      <c r="H17" s="36">
        <v>120000</v>
      </c>
      <c r="I17" s="36"/>
      <c r="J17" s="55"/>
      <c r="K17" s="55">
        <v>100000</v>
      </c>
      <c r="L17" s="56">
        <f t="shared" si="1"/>
        <v>84000</v>
      </c>
      <c r="M17" s="55">
        <v>100000</v>
      </c>
      <c r="N17" s="36">
        <f t="shared" si="0"/>
        <v>20000</v>
      </c>
      <c r="O17" s="58">
        <f>SUM(M17:M22)</f>
        <v>1090000</v>
      </c>
      <c r="P17" s="59">
        <v>3296333.97</v>
      </c>
      <c r="Q17" s="59">
        <v>240000</v>
      </c>
      <c r="R17" s="59"/>
      <c r="S17" s="73">
        <f>SUM(O17:R22)</f>
        <v>4626333.97</v>
      </c>
      <c r="T17" s="70"/>
      <c r="U17" s="68"/>
    </row>
    <row r="18" ht="22.5" spans="1:21">
      <c r="A18" s="33" t="s">
        <v>51</v>
      </c>
      <c r="B18" s="33" t="s">
        <v>74</v>
      </c>
      <c r="C18" s="33" t="s">
        <v>53</v>
      </c>
      <c r="D18" s="42"/>
      <c r="E18" s="34" t="s">
        <v>76</v>
      </c>
      <c r="F18" s="35" t="s">
        <v>78</v>
      </c>
      <c r="G18" s="35" t="s">
        <v>78</v>
      </c>
      <c r="H18" s="36">
        <v>240000</v>
      </c>
      <c r="I18" s="36"/>
      <c r="J18" s="55"/>
      <c r="K18" s="55">
        <v>240000</v>
      </c>
      <c r="L18" s="56">
        <f t="shared" si="1"/>
        <v>201600</v>
      </c>
      <c r="M18" s="55">
        <v>240000</v>
      </c>
      <c r="N18" s="36">
        <f t="shared" si="0"/>
        <v>0</v>
      </c>
      <c r="O18" s="60"/>
      <c r="P18" s="61"/>
      <c r="Q18" s="61"/>
      <c r="R18" s="61"/>
      <c r="S18" s="74"/>
      <c r="T18" s="70"/>
      <c r="U18" s="68"/>
    </row>
    <row r="19" ht="22.5" spans="1:21">
      <c r="A19" s="33" t="s">
        <v>51</v>
      </c>
      <c r="B19" s="33" t="s">
        <v>74</v>
      </c>
      <c r="C19" s="33" t="s">
        <v>53</v>
      </c>
      <c r="D19" s="42"/>
      <c r="E19" s="34" t="s">
        <v>76</v>
      </c>
      <c r="F19" s="35" t="s">
        <v>79</v>
      </c>
      <c r="G19" s="35" t="s">
        <v>79</v>
      </c>
      <c r="H19" s="36">
        <v>49600</v>
      </c>
      <c r="I19" s="36"/>
      <c r="J19" s="55"/>
      <c r="K19" s="55"/>
      <c r="L19" s="56">
        <f t="shared" si="1"/>
        <v>0</v>
      </c>
      <c r="M19" s="55">
        <v>0</v>
      </c>
      <c r="N19" s="36">
        <f t="shared" si="0"/>
        <v>49600</v>
      </c>
      <c r="O19" s="60"/>
      <c r="P19" s="61"/>
      <c r="Q19" s="61"/>
      <c r="R19" s="61"/>
      <c r="S19" s="74"/>
      <c r="T19" s="70"/>
      <c r="U19" s="68"/>
    </row>
    <row r="20" ht="22.5" spans="1:21">
      <c r="A20" s="33" t="s">
        <v>51</v>
      </c>
      <c r="B20" s="33" t="s">
        <v>74</v>
      </c>
      <c r="C20" s="33" t="s">
        <v>53</v>
      </c>
      <c r="D20" s="42"/>
      <c r="E20" s="34" t="s">
        <v>76</v>
      </c>
      <c r="F20" s="35" t="s">
        <v>80</v>
      </c>
      <c r="G20" s="35" t="s">
        <v>80</v>
      </c>
      <c r="H20" s="36">
        <v>310340</v>
      </c>
      <c r="I20" s="36"/>
      <c r="J20" s="55"/>
      <c r="K20" s="55">
        <v>100000</v>
      </c>
      <c r="L20" s="56">
        <f t="shared" si="1"/>
        <v>84000</v>
      </c>
      <c r="M20" s="55">
        <v>100000</v>
      </c>
      <c r="N20" s="36">
        <f t="shared" si="0"/>
        <v>210340</v>
      </c>
      <c r="O20" s="60"/>
      <c r="P20" s="61"/>
      <c r="Q20" s="61"/>
      <c r="R20" s="61"/>
      <c r="S20" s="74"/>
      <c r="T20" s="70"/>
      <c r="U20" s="68"/>
    </row>
    <row r="21" ht="22.5" spans="1:21">
      <c r="A21" s="33" t="s">
        <v>51</v>
      </c>
      <c r="B21" s="33" t="s">
        <v>74</v>
      </c>
      <c r="C21" s="33" t="s">
        <v>53</v>
      </c>
      <c r="D21" s="42"/>
      <c r="E21" s="34" t="s">
        <v>76</v>
      </c>
      <c r="F21" s="35" t="s">
        <v>81</v>
      </c>
      <c r="G21" s="35" t="s">
        <v>82</v>
      </c>
      <c r="H21" s="36">
        <v>650000</v>
      </c>
      <c r="I21" s="36">
        <v>650000</v>
      </c>
      <c r="J21" s="55"/>
      <c r="K21" s="55"/>
      <c r="L21" s="56">
        <f t="shared" si="1"/>
        <v>0</v>
      </c>
      <c r="M21" s="55">
        <v>650000</v>
      </c>
      <c r="N21" s="36">
        <f t="shared" si="0"/>
        <v>0</v>
      </c>
      <c r="O21" s="60"/>
      <c r="P21" s="61"/>
      <c r="Q21" s="61"/>
      <c r="R21" s="61"/>
      <c r="S21" s="74"/>
      <c r="T21" s="70"/>
      <c r="U21" s="68"/>
    </row>
    <row r="22" ht="22.5" spans="1:21">
      <c r="A22" s="33" t="s">
        <v>51</v>
      </c>
      <c r="B22" s="33" t="s">
        <v>74</v>
      </c>
      <c r="C22" s="33" t="s">
        <v>53</v>
      </c>
      <c r="D22" s="43"/>
      <c r="E22" s="34" t="s">
        <v>76</v>
      </c>
      <c r="F22" s="35" t="s">
        <v>83</v>
      </c>
      <c r="G22" s="35" t="s">
        <v>83</v>
      </c>
      <c r="H22" s="36">
        <v>47099</v>
      </c>
      <c r="I22" s="36"/>
      <c r="J22" s="55"/>
      <c r="K22" s="55"/>
      <c r="L22" s="56">
        <f t="shared" si="1"/>
        <v>0</v>
      </c>
      <c r="M22" s="55">
        <v>0</v>
      </c>
      <c r="N22" s="36">
        <f t="shared" si="0"/>
        <v>47099</v>
      </c>
      <c r="O22" s="62"/>
      <c r="P22" s="63"/>
      <c r="Q22" s="63"/>
      <c r="R22" s="63"/>
      <c r="S22" s="75"/>
      <c r="T22" s="70"/>
      <c r="U22" s="68"/>
    </row>
    <row r="23" s="12" customFormat="1" ht="45" spans="1:21">
      <c r="A23" s="33" t="s">
        <v>51</v>
      </c>
      <c r="B23" s="33" t="s">
        <v>53</v>
      </c>
      <c r="C23" s="33" t="s">
        <v>53</v>
      </c>
      <c r="D23" s="41" t="s">
        <v>84</v>
      </c>
      <c r="E23" s="34" t="s">
        <v>85</v>
      </c>
      <c r="F23" s="35" t="s">
        <v>86</v>
      </c>
      <c r="G23" s="35" t="s">
        <v>87</v>
      </c>
      <c r="H23" s="36">
        <v>140000</v>
      </c>
      <c r="I23" s="36"/>
      <c r="J23" s="55"/>
      <c r="K23" s="55">
        <v>140000</v>
      </c>
      <c r="L23" s="56">
        <f t="shared" si="1"/>
        <v>117600</v>
      </c>
      <c r="M23" s="55">
        <v>140000</v>
      </c>
      <c r="N23" s="36">
        <f t="shared" si="0"/>
        <v>0</v>
      </c>
      <c r="O23" s="58">
        <f>SUM(M23:M27)</f>
        <v>390000</v>
      </c>
      <c r="P23" s="58">
        <v>2897314.24</v>
      </c>
      <c r="Q23" s="58">
        <v>240000</v>
      </c>
      <c r="R23" s="58"/>
      <c r="S23" s="76">
        <f>SUM(O23:R27)</f>
        <v>3527314.24</v>
      </c>
      <c r="T23" s="70"/>
      <c r="U23" s="68"/>
    </row>
    <row r="24" s="12" customFormat="1" ht="45" spans="1:21">
      <c r="A24" s="33" t="s">
        <v>51</v>
      </c>
      <c r="B24" s="33" t="s">
        <v>53</v>
      </c>
      <c r="C24" s="33" t="s">
        <v>53</v>
      </c>
      <c r="D24" s="42"/>
      <c r="E24" s="34" t="s">
        <v>85</v>
      </c>
      <c r="F24" s="35" t="s">
        <v>88</v>
      </c>
      <c r="G24" s="35" t="s">
        <v>89</v>
      </c>
      <c r="H24" s="36">
        <v>200000</v>
      </c>
      <c r="I24" s="36"/>
      <c r="J24" s="55"/>
      <c r="K24" s="55">
        <v>50000</v>
      </c>
      <c r="L24" s="56">
        <f t="shared" si="1"/>
        <v>42000</v>
      </c>
      <c r="M24" s="55">
        <v>50000</v>
      </c>
      <c r="N24" s="36">
        <f t="shared" si="0"/>
        <v>150000</v>
      </c>
      <c r="O24" s="60"/>
      <c r="P24" s="60"/>
      <c r="Q24" s="60"/>
      <c r="R24" s="60"/>
      <c r="S24" s="77"/>
      <c r="T24" s="70"/>
      <c r="U24" s="68"/>
    </row>
    <row r="25" s="12" customFormat="1" ht="22.5" spans="1:21">
      <c r="A25" s="33" t="s">
        <v>51</v>
      </c>
      <c r="B25" s="33" t="s">
        <v>53</v>
      </c>
      <c r="C25" s="33" t="s">
        <v>53</v>
      </c>
      <c r="D25" s="42"/>
      <c r="E25" s="34" t="s">
        <v>85</v>
      </c>
      <c r="F25" s="35" t="s">
        <v>90</v>
      </c>
      <c r="G25" s="35" t="s">
        <v>90</v>
      </c>
      <c r="H25" s="36">
        <v>16742.02</v>
      </c>
      <c r="I25" s="36"/>
      <c r="J25" s="55"/>
      <c r="K25" s="55"/>
      <c r="L25" s="56">
        <f t="shared" si="1"/>
        <v>0</v>
      </c>
      <c r="M25" s="55">
        <v>0</v>
      </c>
      <c r="N25" s="36">
        <f t="shared" si="0"/>
        <v>16742.02</v>
      </c>
      <c r="O25" s="60"/>
      <c r="P25" s="60"/>
      <c r="Q25" s="60"/>
      <c r="R25" s="60"/>
      <c r="S25" s="77"/>
      <c r="T25" s="70"/>
      <c r="U25" s="68"/>
    </row>
    <row r="26" s="12" customFormat="1" ht="22.5" spans="1:21">
      <c r="A26" s="33" t="s">
        <v>51</v>
      </c>
      <c r="B26" s="33" t="s">
        <v>53</v>
      </c>
      <c r="C26" s="33" t="s">
        <v>53</v>
      </c>
      <c r="D26" s="42"/>
      <c r="E26" s="34" t="s">
        <v>85</v>
      </c>
      <c r="F26" s="35" t="s">
        <v>91</v>
      </c>
      <c r="G26" s="35" t="s">
        <v>91</v>
      </c>
      <c r="H26" s="36">
        <v>500000</v>
      </c>
      <c r="I26" s="36"/>
      <c r="J26" s="55"/>
      <c r="K26" s="55">
        <v>200000</v>
      </c>
      <c r="L26" s="56">
        <f t="shared" si="1"/>
        <v>168000</v>
      </c>
      <c r="M26" s="55">
        <v>200000</v>
      </c>
      <c r="N26" s="36">
        <f t="shared" si="0"/>
        <v>300000</v>
      </c>
      <c r="O26" s="60"/>
      <c r="P26" s="60"/>
      <c r="Q26" s="60"/>
      <c r="R26" s="60"/>
      <c r="S26" s="77"/>
      <c r="T26" s="70"/>
      <c r="U26" s="68"/>
    </row>
    <row r="27" s="12" customFormat="1" ht="22.5" spans="1:21">
      <c r="A27" s="33" t="s">
        <v>51</v>
      </c>
      <c r="B27" s="33" t="s">
        <v>53</v>
      </c>
      <c r="C27" s="33" t="s">
        <v>53</v>
      </c>
      <c r="D27" s="42"/>
      <c r="E27" s="34" t="s">
        <v>85</v>
      </c>
      <c r="F27" s="35" t="s">
        <v>92</v>
      </c>
      <c r="G27" s="35" t="s">
        <v>92</v>
      </c>
      <c r="H27" s="36">
        <v>85916</v>
      </c>
      <c r="I27" s="36"/>
      <c r="J27" s="55"/>
      <c r="K27" s="55"/>
      <c r="L27" s="56">
        <f t="shared" si="1"/>
        <v>0</v>
      </c>
      <c r="M27" s="55">
        <v>0</v>
      </c>
      <c r="N27" s="36">
        <f t="shared" si="0"/>
        <v>85916</v>
      </c>
      <c r="O27" s="62"/>
      <c r="P27" s="62"/>
      <c r="Q27" s="62"/>
      <c r="R27" s="62"/>
      <c r="S27" s="78"/>
      <c r="T27" s="70"/>
      <c r="U27" s="68"/>
    </row>
    <row r="28" ht="22.5" spans="1:21">
      <c r="A28" s="33" t="s">
        <v>51</v>
      </c>
      <c r="B28" s="33" t="s">
        <v>93</v>
      </c>
      <c r="C28" s="33" t="s">
        <v>53</v>
      </c>
      <c r="D28" s="41" t="s">
        <v>94</v>
      </c>
      <c r="E28" s="34" t="s">
        <v>95</v>
      </c>
      <c r="F28" s="35" t="s">
        <v>96</v>
      </c>
      <c r="G28" s="35" t="s">
        <v>96</v>
      </c>
      <c r="H28" s="36">
        <v>50000</v>
      </c>
      <c r="I28" s="36"/>
      <c r="J28" s="55"/>
      <c r="K28" s="55"/>
      <c r="L28" s="56">
        <f t="shared" si="1"/>
        <v>0</v>
      </c>
      <c r="M28" s="55">
        <v>0</v>
      </c>
      <c r="N28" s="36">
        <f t="shared" si="0"/>
        <v>50000</v>
      </c>
      <c r="O28" s="59">
        <f>SUM(M28:M35)</f>
        <v>19554799.2</v>
      </c>
      <c r="P28" s="59">
        <v>5157450.95</v>
      </c>
      <c r="Q28" s="59">
        <v>500000</v>
      </c>
      <c r="R28" s="59"/>
      <c r="S28" s="73">
        <f>SUM(O28:R35)</f>
        <v>25212250.15</v>
      </c>
      <c r="T28" s="70"/>
      <c r="U28" s="68"/>
    </row>
    <row r="29" ht="22.5" spans="1:21">
      <c r="A29" s="33" t="s">
        <v>51</v>
      </c>
      <c r="B29" s="33" t="s">
        <v>93</v>
      </c>
      <c r="C29" s="33" t="s">
        <v>53</v>
      </c>
      <c r="D29" s="42"/>
      <c r="E29" s="34" t="s">
        <v>95</v>
      </c>
      <c r="F29" s="35" t="s">
        <v>97</v>
      </c>
      <c r="G29" s="35" t="s">
        <v>98</v>
      </c>
      <c r="H29" s="36">
        <v>1000000</v>
      </c>
      <c r="I29" s="36"/>
      <c r="J29" s="55"/>
      <c r="K29" s="55">
        <v>800000</v>
      </c>
      <c r="L29" s="56">
        <f t="shared" si="1"/>
        <v>672000</v>
      </c>
      <c r="M29" s="55">
        <v>800000</v>
      </c>
      <c r="N29" s="36">
        <f t="shared" si="0"/>
        <v>200000</v>
      </c>
      <c r="O29" s="61"/>
      <c r="P29" s="61"/>
      <c r="Q29" s="61"/>
      <c r="R29" s="61"/>
      <c r="S29" s="74"/>
      <c r="T29" s="70"/>
      <c r="U29" s="68"/>
    </row>
    <row r="30" ht="22.5" spans="1:21">
      <c r="A30" s="33" t="s">
        <v>51</v>
      </c>
      <c r="B30" s="33" t="s">
        <v>93</v>
      </c>
      <c r="C30" s="33" t="s">
        <v>53</v>
      </c>
      <c r="D30" s="42"/>
      <c r="E30" s="34" t="s">
        <v>95</v>
      </c>
      <c r="F30" s="35" t="s">
        <v>99</v>
      </c>
      <c r="G30" s="35" t="s">
        <v>99</v>
      </c>
      <c r="H30" s="36">
        <v>600000</v>
      </c>
      <c r="I30" s="36"/>
      <c r="J30" s="55"/>
      <c r="K30" s="55">
        <v>600000</v>
      </c>
      <c r="L30" s="56"/>
      <c r="M30" s="55">
        <v>600000</v>
      </c>
      <c r="N30" s="36">
        <f t="shared" si="0"/>
        <v>0</v>
      </c>
      <c r="O30" s="61"/>
      <c r="P30" s="61"/>
      <c r="Q30" s="61"/>
      <c r="R30" s="61"/>
      <c r="S30" s="74"/>
      <c r="T30" s="70"/>
      <c r="U30" s="68"/>
    </row>
    <row r="31" ht="22.5" spans="1:21">
      <c r="A31" s="37" t="s">
        <v>51</v>
      </c>
      <c r="B31" s="37" t="s">
        <v>93</v>
      </c>
      <c r="C31" s="37" t="s">
        <v>67</v>
      </c>
      <c r="D31" s="42"/>
      <c r="E31" s="38" t="s">
        <v>100</v>
      </c>
      <c r="F31" s="39" t="s">
        <v>101</v>
      </c>
      <c r="G31" s="39" t="s">
        <v>101</v>
      </c>
      <c r="H31" s="40">
        <v>13000000</v>
      </c>
      <c r="I31" s="40"/>
      <c r="J31" s="55"/>
      <c r="K31" s="55">
        <v>13000000</v>
      </c>
      <c r="L31" s="56"/>
      <c r="M31" s="55">
        <v>13000000</v>
      </c>
      <c r="N31" s="36">
        <f t="shared" si="0"/>
        <v>0</v>
      </c>
      <c r="O31" s="61"/>
      <c r="P31" s="61"/>
      <c r="Q31" s="61"/>
      <c r="R31" s="61"/>
      <c r="S31" s="74"/>
      <c r="T31" s="72"/>
      <c r="U31" s="68"/>
    </row>
    <row r="32" ht="22.5" spans="1:21">
      <c r="A32" s="37" t="s">
        <v>51</v>
      </c>
      <c r="B32" s="37" t="s">
        <v>93</v>
      </c>
      <c r="C32" s="37" t="s">
        <v>67</v>
      </c>
      <c r="D32" s="42"/>
      <c r="E32" s="38" t="s">
        <v>100</v>
      </c>
      <c r="F32" s="35" t="s">
        <v>102</v>
      </c>
      <c r="G32" s="35" t="s">
        <v>102</v>
      </c>
      <c r="H32" s="36">
        <v>3000000</v>
      </c>
      <c r="I32" s="36"/>
      <c r="J32" s="55"/>
      <c r="K32" s="36">
        <v>3000000</v>
      </c>
      <c r="L32" s="56"/>
      <c r="M32" s="36">
        <v>3000000</v>
      </c>
      <c r="N32" s="36"/>
      <c r="O32" s="61"/>
      <c r="P32" s="61"/>
      <c r="Q32" s="61"/>
      <c r="R32" s="61"/>
      <c r="S32" s="74"/>
      <c r="T32" s="72"/>
      <c r="U32" s="68"/>
    </row>
    <row r="33" ht="22.5" spans="1:21">
      <c r="A33" s="37" t="s">
        <v>51</v>
      </c>
      <c r="B33" s="37" t="s">
        <v>93</v>
      </c>
      <c r="C33" s="37" t="s">
        <v>67</v>
      </c>
      <c r="D33" s="42"/>
      <c r="E33" s="38" t="s">
        <v>100</v>
      </c>
      <c r="F33" s="39" t="s">
        <v>103</v>
      </c>
      <c r="G33" s="39" t="s">
        <v>103</v>
      </c>
      <c r="H33" s="40">
        <v>539899.2</v>
      </c>
      <c r="I33" s="40"/>
      <c r="J33" s="55"/>
      <c r="K33" s="55">
        <v>539899.2</v>
      </c>
      <c r="L33" s="56"/>
      <c r="M33" s="55">
        <v>539899.2</v>
      </c>
      <c r="N33" s="36">
        <f>H33-M33</f>
        <v>0</v>
      </c>
      <c r="O33" s="61"/>
      <c r="P33" s="61"/>
      <c r="Q33" s="61"/>
      <c r="R33" s="61"/>
      <c r="S33" s="74"/>
      <c r="T33" s="72"/>
      <c r="U33" s="68"/>
    </row>
    <row r="34" ht="22.5" spans="1:21">
      <c r="A34" s="37" t="s">
        <v>51</v>
      </c>
      <c r="B34" s="37" t="s">
        <v>93</v>
      </c>
      <c r="C34" s="37" t="s">
        <v>67</v>
      </c>
      <c r="D34" s="42"/>
      <c r="E34" s="38" t="s">
        <v>100</v>
      </c>
      <c r="F34" s="39" t="s">
        <v>104</v>
      </c>
      <c r="G34" s="39" t="s">
        <v>104</v>
      </c>
      <c r="H34" s="40">
        <v>264900</v>
      </c>
      <c r="I34" s="40"/>
      <c r="J34" s="55"/>
      <c r="K34" s="55">
        <v>264900</v>
      </c>
      <c r="L34" s="56">
        <f t="shared" si="1"/>
        <v>222516</v>
      </c>
      <c r="M34" s="55">
        <v>264900</v>
      </c>
      <c r="N34" s="36">
        <f t="shared" ref="N34:N58" si="2">H34-M34</f>
        <v>0</v>
      </c>
      <c r="O34" s="61"/>
      <c r="P34" s="61"/>
      <c r="Q34" s="61"/>
      <c r="R34" s="61"/>
      <c r="S34" s="74"/>
      <c r="T34" s="72"/>
      <c r="U34" s="68"/>
    </row>
    <row r="35" ht="45" spans="1:21">
      <c r="A35" s="33" t="s">
        <v>51</v>
      </c>
      <c r="B35" s="33" t="s">
        <v>93</v>
      </c>
      <c r="C35" s="33" t="s">
        <v>53</v>
      </c>
      <c r="D35" s="42"/>
      <c r="E35" s="34" t="s">
        <v>95</v>
      </c>
      <c r="F35" s="35" t="s">
        <v>105</v>
      </c>
      <c r="G35" s="35" t="s">
        <v>106</v>
      </c>
      <c r="H35" s="36">
        <f>390000+960000</f>
        <v>1350000</v>
      </c>
      <c r="I35" s="36"/>
      <c r="J35" s="55"/>
      <c r="K35" s="55">
        <v>1350000</v>
      </c>
      <c r="L35" s="56"/>
      <c r="M35" s="55">
        <v>1350000</v>
      </c>
      <c r="N35" s="36">
        <f t="shared" si="2"/>
        <v>0</v>
      </c>
      <c r="O35" s="63"/>
      <c r="P35" s="63"/>
      <c r="Q35" s="63"/>
      <c r="R35" s="63"/>
      <c r="S35" s="75"/>
      <c r="T35" s="70"/>
      <c r="U35" s="68"/>
    </row>
    <row r="36" ht="22.5" spans="1:21">
      <c r="A36" s="33" t="s">
        <v>51</v>
      </c>
      <c r="B36" s="33" t="s">
        <v>107</v>
      </c>
      <c r="C36" s="33" t="s">
        <v>53</v>
      </c>
      <c r="D36" s="29" t="s">
        <v>108</v>
      </c>
      <c r="E36" s="34" t="s">
        <v>109</v>
      </c>
      <c r="F36" s="35" t="s">
        <v>110</v>
      </c>
      <c r="G36" s="35" t="s">
        <v>110</v>
      </c>
      <c r="H36" s="36">
        <v>4200000</v>
      </c>
      <c r="I36" s="36"/>
      <c r="J36" s="36">
        <v>4200000</v>
      </c>
      <c r="K36" s="55"/>
      <c r="L36" s="56">
        <f t="shared" si="1"/>
        <v>0</v>
      </c>
      <c r="M36" s="55">
        <v>4200000</v>
      </c>
      <c r="N36" s="36">
        <f t="shared" si="2"/>
        <v>0</v>
      </c>
      <c r="O36" s="55">
        <f>K36+M36+N36</f>
        <v>4200000</v>
      </c>
      <c r="P36" s="36">
        <v>820120.68</v>
      </c>
      <c r="Q36" s="36">
        <v>80000</v>
      </c>
      <c r="R36" s="36"/>
      <c r="S36" s="79">
        <f>SUM(O36:R36)</f>
        <v>5100120.68</v>
      </c>
      <c r="T36" s="70"/>
      <c r="U36" s="68"/>
    </row>
    <row r="37" ht="22.5" spans="1:21">
      <c r="A37" s="33" t="s">
        <v>51</v>
      </c>
      <c r="B37" s="33" t="s">
        <v>107</v>
      </c>
      <c r="C37" s="33" t="s">
        <v>53</v>
      </c>
      <c r="D37" s="29" t="s">
        <v>111</v>
      </c>
      <c r="E37" s="34" t="s">
        <v>109</v>
      </c>
      <c r="F37" s="35" t="s">
        <v>112</v>
      </c>
      <c r="G37" s="35" t="s">
        <v>112</v>
      </c>
      <c r="H37" s="36">
        <v>50000</v>
      </c>
      <c r="I37" s="36"/>
      <c r="J37" s="55"/>
      <c r="K37" s="36"/>
      <c r="L37" s="56">
        <f t="shared" si="1"/>
        <v>0</v>
      </c>
      <c r="M37" s="36">
        <v>50000</v>
      </c>
      <c r="N37" s="36">
        <f t="shared" si="2"/>
        <v>0</v>
      </c>
      <c r="O37" s="59">
        <f>SUM(M37:M41)</f>
        <v>820000</v>
      </c>
      <c r="P37" s="59">
        <v>469124.29</v>
      </c>
      <c r="Q37" s="59">
        <v>40000</v>
      </c>
      <c r="R37" s="59"/>
      <c r="S37" s="73">
        <f>SUM(O37:R41)</f>
        <v>1329124.29</v>
      </c>
      <c r="T37" s="70"/>
      <c r="U37" s="68"/>
    </row>
    <row r="38" ht="45" spans="1:21">
      <c r="A38" s="33" t="s">
        <v>51</v>
      </c>
      <c r="B38" s="33" t="s">
        <v>107</v>
      </c>
      <c r="C38" s="33" t="s">
        <v>53</v>
      </c>
      <c r="D38" s="29"/>
      <c r="E38" s="34" t="s">
        <v>109</v>
      </c>
      <c r="F38" s="35" t="s">
        <v>113</v>
      </c>
      <c r="G38" s="35" t="s">
        <v>113</v>
      </c>
      <c r="H38" s="36">
        <v>50000</v>
      </c>
      <c r="I38" s="36"/>
      <c r="J38" s="55"/>
      <c r="K38" s="36">
        <v>50000</v>
      </c>
      <c r="L38" s="56">
        <f t="shared" si="1"/>
        <v>42000</v>
      </c>
      <c r="M38" s="55">
        <v>50000</v>
      </c>
      <c r="N38" s="36">
        <f t="shared" si="2"/>
        <v>0</v>
      </c>
      <c r="O38" s="61"/>
      <c r="P38" s="61"/>
      <c r="Q38" s="61"/>
      <c r="R38" s="61"/>
      <c r="S38" s="74"/>
      <c r="T38" s="70"/>
      <c r="U38" s="68"/>
    </row>
    <row r="39" ht="90" spans="1:21">
      <c r="A39" s="33" t="s">
        <v>51</v>
      </c>
      <c r="B39" s="33" t="s">
        <v>107</v>
      </c>
      <c r="C39" s="33" t="s">
        <v>53</v>
      </c>
      <c r="D39" s="29"/>
      <c r="E39" s="34" t="s">
        <v>109</v>
      </c>
      <c r="F39" s="35" t="s">
        <v>114</v>
      </c>
      <c r="G39" s="35" t="s">
        <v>114</v>
      </c>
      <c r="H39" s="36">
        <v>130000</v>
      </c>
      <c r="I39" s="36"/>
      <c r="J39" s="55"/>
      <c r="K39" s="55"/>
      <c r="L39" s="56">
        <f t="shared" si="1"/>
        <v>0</v>
      </c>
      <c r="M39" s="55">
        <v>0</v>
      </c>
      <c r="N39" s="36">
        <f t="shared" si="2"/>
        <v>130000</v>
      </c>
      <c r="O39" s="61"/>
      <c r="P39" s="61"/>
      <c r="Q39" s="61"/>
      <c r="R39" s="61"/>
      <c r="S39" s="74"/>
      <c r="T39" s="70"/>
      <c r="U39" s="68"/>
    </row>
    <row r="40" ht="22.5" spans="1:21">
      <c r="A40" s="33" t="s">
        <v>51</v>
      </c>
      <c r="B40" s="33" t="s">
        <v>107</v>
      </c>
      <c r="C40" s="33" t="s">
        <v>53</v>
      </c>
      <c r="D40" s="29"/>
      <c r="E40" s="34" t="s">
        <v>109</v>
      </c>
      <c r="F40" s="35" t="s">
        <v>115</v>
      </c>
      <c r="G40" s="35" t="s">
        <v>115</v>
      </c>
      <c r="H40" s="36">
        <v>460000</v>
      </c>
      <c r="I40" s="36"/>
      <c r="J40" s="55"/>
      <c r="K40" s="36">
        <v>460000</v>
      </c>
      <c r="L40" s="56"/>
      <c r="M40" s="55">
        <v>460000</v>
      </c>
      <c r="N40" s="36">
        <f t="shared" si="2"/>
        <v>0</v>
      </c>
      <c r="O40" s="61"/>
      <c r="P40" s="61"/>
      <c r="Q40" s="61"/>
      <c r="R40" s="61"/>
      <c r="S40" s="74"/>
      <c r="T40" s="70"/>
      <c r="U40" s="68"/>
    </row>
    <row r="41" ht="45" spans="1:21">
      <c r="A41" s="33" t="s">
        <v>51</v>
      </c>
      <c r="B41" s="33" t="s">
        <v>107</v>
      </c>
      <c r="C41" s="33" t="s">
        <v>53</v>
      </c>
      <c r="D41" s="29"/>
      <c r="E41" s="34" t="s">
        <v>109</v>
      </c>
      <c r="F41" s="35" t="s">
        <v>116</v>
      </c>
      <c r="G41" s="35" t="s">
        <v>117</v>
      </c>
      <c r="H41" s="36">
        <v>260000</v>
      </c>
      <c r="I41" s="36"/>
      <c r="J41" s="55"/>
      <c r="K41" s="36">
        <v>260000</v>
      </c>
      <c r="L41" s="56"/>
      <c r="M41" s="55">
        <v>260000</v>
      </c>
      <c r="N41" s="36">
        <f t="shared" si="2"/>
        <v>0</v>
      </c>
      <c r="O41" s="63"/>
      <c r="P41" s="63"/>
      <c r="Q41" s="63"/>
      <c r="R41" s="63"/>
      <c r="S41" s="75"/>
      <c r="T41" s="70"/>
      <c r="U41" s="68"/>
    </row>
    <row r="42" s="12" customFormat="1" ht="22.5" spans="1:21">
      <c r="A42" s="33" t="s">
        <v>118</v>
      </c>
      <c r="B42" s="33" t="s">
        <v>74</v>
      </c>
      <c r="C42" s="33" t="s">
        <v>53</v>
      </c>
      <c r="D42" s="42" t="s">
        <v>119</v>
      </c>
      <c r="E42" s="34" t="s">
        <v>120</v>
      </c>
      <c r="F42" s="35" t="s">
        <v>121</v>
      </c>
      <c r="G42" s="35" t="s">
        <v>121</v>
      </c>
      <c r="H42" s="36">
        <v>603725</v>
      </c>
      <c r="I42" s="36"/>
      <c r="J42" s="55"/>
      <c r="K42" s="55">
        <v>603725</v>
      </c>
      <c r="L42" s="56">
        <f t="shared" si="1"/>
        <v>507129</v>
      </c>
      <c r="M42" s="55">
        <v>603725</v>
      </c>
      <c r="N42" s="36">
        <f t="shared" si="2"/>
        <v>0</v>
      </c>
      <c r="O42" s="58">
        <f>SUM(M42:M75)</f>
        <v>135130425</v>
      </c>
      <c r="P42" s="58">
        <v>7209580.45</v>
      </c>
      <c r="Q42" s="58">
        <v>880000</v>
      </c>
      <c r="R42" s="58"/>
      <c r="S42" s="76">
        <f>SUM(O42:R75)</f>
        <v>143220005.45</v>
      </c>
      <c r="T42" s="70"/>
      <c r="U42" s="68"/>
    </row>
    <row r="43" s="13" customFormat="1" ht="22.5" spans="1:21">
      <c r="A43" s="33" t="s">
        <v>118</v>
      </c>
      <c r="B43" s="33" t="s">
        <v>74</v>
      </c>
      <c r="C43" s="33" t="s">
        <v>53</v>
      </c>
      <c r="D43" s="42"/>
      <c r="E43" s="34" t="s">
        <v>120</v>
      </c>
      <c r="F43" s="35" t="s">
        <v>122</v>
      </c>
      <c r="G43" s="35" t="s">
        <v>122</v>
      </c>
      <c r="H43" s="36">
        <v>14400</v>
      </c>
      <c r="I43" s="36"/>
      <c r="J43" s="55"/>
      <c r="K43" s="55">
        <v>14400</v>
      </c>
      <c r="L43" s="56"/>
      <c r="M43" s="55">
        <v>14400</v>
      </c>
      <c r="N43" s="36">
        <f t="shared" si="2"/>
        <v>0</v>
      </c>
      <c r="O43" s="60"/>
      <c r="P43" s="60"/>
      <c r="Q43" s="60"/>
      <c r="R43" s="60"/>
      <c r="S43" s="77"/>
      <c r="T43" s="70"/>
      <c r="U43" s="68"/>
    </row>
    <row r="44" s="13" customFormat="1" ht="22.5" spans="1:21">
      <c r="A44" s="33" t="s">
        <v>118</v>
      </c>
      <c r="B44" s="33" t="s">
        <v>74</v>
      </c>
      <c r="C44" s="33" t="s">
        <v>53</v>
      </c>
      <c r="D44" s="42"/>
      <c r="E44" s="34" t="s">
        <v>120</v>
      </c>
      <c r="F44" s="35" t="s">
        <v>123</v>
      </c>
      <c r="G44" s="35" t="s">
        <v>123</v>
      </c>
      <c r="H44" s="36">
        <v>100000</v>
      </c>
      <c r="I44" s="36"/>
      <c r="J44" s="55"/>
      <c r="K44" s="55"/>
      <c r="L44" s="56">
        <f t="shared" si="1"/>
        <v>0</v>
      </c>
      <c r="M44" s="55">
        <v>0</v>
      </c>
      <c r="N44" s="36">
        <f t="shared" si="2"/>
        <v>100000</v>
      </c>
      <c r="O44" s="60"/>
      <c r="P44" s="60"/>
      <c r="Q44" s="60"/>
      <c r="R44" s="60"/>
      <c r="S44" s="77"/>
      <c r="T44" s="70"/>
      <c r="U44" s="68"/>
    </row>
    <row r="45" s="13" customFormat="1" ht="22.5" spans="1:21">
      <c r="A45" s="33" t="s">
        <v>118</v>
      </c>
      <c r="B45" s="33" t="s">
        <v>74</v>
      </c>
      <c r="C45" s="33" t="s">
        <v>53</v>
      </c>
      <c r="D45" s="42"/>
      <c r="E45" s="34" t="s">
        <v>120</v>
      </c>
      <c r="F45" s="35" t="s">
        <v>124</v>
      </c>
      <c r="G45" s="35" t="s">
        <v>124</v>
      </c>
      <c r="H45" s="36">
        <v>30000</v>
      </c>
      <c r="I45" s="36"/>
      <c r="J45" s="55"/>
      <c r="K45" s="36">
        <v>30000</v>
      </c>
      <c r="L45" s="56">
        <f t="shared" si="1"/>
        <v>25200</v>
      </c>
      <c r="M45" s="55">
        <v>30000</v>
      </c>
      <c r="N45" s="36">
        <f t="shared" si="2"/>
        <v>0</v>
      </c>
      <c r="O45" s="60"/>
      <c r="P45" s="60"/>
      <c r="Q45" s="60"/>
      <c r="R45" s="60"/>
      <c r="S45" s="77"/>
      <c r="T45" s="70"/>
      <c r="U45" s="68"/>
    </row>
    <row r="46" s="13" customFormat="1" ht="22.5" spans="1:21">
      <c r="A46" s="37" t="s">
        <v>125</v>
      </c>
      <c r="B46" s="37" t="s">
        <v>67</v>
      </c>
      <c r="C46" s="37" t="s">
        <v>67</v>
      </c>
      <c r="D46" s="42"/>
      <c r="E46" s="38" t="s">
        <v>126</v>
      </c>
      <c r="F46" s="39" t="s">
        <v>127</v>
      </c>
      <c r="G46" s="39" t="s">
        <v>128</v>
      </c>
      <c r="H46" s="40">
        <v>756000</v>
      </c>
      <c r="I46" s="40">
        <v>756000</v>
      </c>
      <c r="J46" s="55"/>
      <c r="K46" s="55"/>
      <c r="L46" s="56">
        <f t="shared" si="1"/>
        <v>0</v>
      </c>
      <c r="M46" s="55">
        <v>756000</v>
      </c>
      <c r="N46" s="36">
        <f t="shared" si="2"/>
        <v>0</v>
      </c>
      <c r="O46" s="60"/>
      <c r="P46" s="60"/>
      <c r="Q46" s="60"/>
      <c r="R46" s="60"/>
      <c r="S46" s="77"/>
      <c r="T46" s="72"/>
      <c r="U46" s="68"/>
    </row>
    <row r="47" s="13" customFormat="1" ht="45" spans="1:21">
      <c r="A47" s="37" t="s">
        <v>125</v>
      </c>
      <c r="B47" s="37" t="s">
        <v>67</v>
      </c>
      <c r="C47" s="37" t="s">
        <v>67</v>
      </c>
      <c r="D47" s="42"/>
      <c r="E47" s="38" t="s">
        <v>126</v>
      </c>
      <c r="F47" s="39" t="s">
        <v>129</v>
      </c>
      <c r="G47" s="39" t="s">
        <v>130</v>
      </c>
      <c r="H47" s="40">
        <v>49000</v>
      </c>
      <c r="I47" s="40">
        <v>49000</v>
      </c>
      <c r="J47" s="55"/>
      <c r="K47" s="55"/>
      <c r="L47" s="56">
        <f t="shared" si="1"/>
        <v>0</v>
      </c>
      <c r="M47" s="55">
        <v>49000</v>
      </c>
      <c r="N47" s="36">
        <f t="shared" si="2"/>
        <v>0</v>
      </c>
      <c r="O47" s="60"/>
      <c r="P47" s="60"/>
      <c r="Q47" s="60"/>
      <c r="R47" s="60"/>
      <c r="S47" s="77"/>
      <c r="T47" s="72"/>
      <c r="U47" s="68"/>
    </row>
    <row r="48" s="13" customFormat="1" ht="45" spans="1:21">
      <c r="A48" s="37" t="s">
        <v>118</v>
      </c>
      <c r="B48" s="37" t="s">
        <v>74</v>
      </c>
      <c r="C48" s="37" t="s">
        <v>131</v>
      </c>
      <c r="D48" s="42"/>
      <c r="E48" s="38" t="s">
        <v>132</v>
      </c>
      <c r="F48" s="39" t="s">
        <v>133</v>
      </c>
      <c r="G48" s="39" t="s">
        <v>134</v>
      </c>
      <c r="H48" s="40">
        <v>49700</v>
      </c>
      <c r="I48" s="40">
        <v>39700</v>
      </c>
      <c r="J48" s="57">
        <v>10000</v>
      </c>
      <c r="K48" s="57"/>
      <c r="L48" s="56">
        <f t="shared" si="1"/>
        <v>0</v>
      </c>
      <c r="M48" s="40">
        <v>49700</v>
      </c>
      <c r="N48" s="36">
        <f t="shared" si="2"/>
        <v>0</v>
      </c>
      <c r="O48" s="60"/>
      <c r="P48" s="60"/>
      <c r="Q48" s="60"/>
      <c r="R48" s="60"/>
      <c r="S48" s="77"/>
      <c r="T48" s="72"/>
      <c r="U48" s="68"/>
    </row>
    <row r="49" s="13" customFormat="1" ht="22.5" spans="1:21">
      <c r="A49" s="37" t="s">
        <v>118</v>
      </c>
      <c r="B49" s="37" t="s">
        <v>74</v>
      </c>
      <c r="C49" s="37" t="s">
        <v>135</v>
      </c>
      <c r="D49" s="42"/>
      <c r="E49" s="38" t="s">
        <v>136</v>
      </c>
      <c r="F49" s="39" t="s">
        <v>137</v>
      </c>
      <c r="G49" s="39" t="s">
        <v>138</v>
      </c>
      <c r="H49" s="40">
        <v>300000</v>
      </c>
      <c r="I49" s="40">
        <v>300000</v>
      </c>
      <c r="J49" s="55"/>
      <c r="K49" s="55"/>
      <c r="L49" s="56">
        <f t="shared" si="1"/>
        <v>0</v>
      </c>
      <c r="M49" s="55">
        <v>300000</v>
      </c>
      <c r="N49" s="36">
        <f t="shared" si="2"/>
        <v>0</v>
      </c>
      <c r="O49" s="60"/>
      <c r="P49" s="60"/>
      <c r="Q49" s="60"/>
      <c r="R49" s="60"/>
      <c r="S49" s="77"/>
      <c r="T49" s="72"/>
      <c r="U49" s="68"/>
    </row>
    <row r="50" s="14" customFormat="1" ht="67.5" spans="1:21">
      <c r="A50" s="44" t="s">
        <v>118</v>
      </c>
      <c r="B50" s="44" t="s">
        <v>74</v>
      </c>
      <c r="C50" s="44" t="s">
        <v>139</v>
      </c>
      <c r="D50" s="45"/>
      <c r="E50" s="46" t="s">
        <v>140</v>
      </c>
      <c r="F50" s="47" t="s">
        <v>141</v>
      </c>
      <c r="G50" s="47" t="s">
        <v>142</v>
      </c>
      <c r="H50" s="48">
        <v>23190000</v>
      </c>
      <c r="I50" s="48">
        <v>23190000</v>
      </c>
      <c r="J50" s="64"/>
      <c r="K50" s="64"/>
      <c r="L50" s="56">
        <f t="shared" si="1"/>
        <v>0</v>
      </c>
      <c r="M50" s="65">
        <v>23190000</v>
      </c>
      <c r="N50" s="66"/>
      <c r="O50" s="67"/>
      <c r="P50" s="67"/>
      <c r="Q50" s="67"/>
      <c r="R50" s="67"/>
      <c r="S50" s="80"/>
      <c r="T50" s="81"/>
      <c r="U50" s="82" t="s">
        <v>143</v>
      </c>
    </row>
    <row r="51" s="13" customFormat="1" ht="22.5" spans="1:21">
      <c r="A51" s="37" t="s">
        <v>118</v>
      </c>
      <c r="B51" s="37" t="s">
        <v>74</v>
      </c>
      <c r="C51" s="37" t="s">
        <v>139</v>
      </c>
      <c r="D51" s="42"/>
      <c r="E51" s="38" t="s">
        <v>140</v>
      </c>
      <c r="F51" s="39" t="s">
        <v>144</v>
      </c>
      <c r="G51" s="39" t="s">
        <v>145</v>
      </c>
      <c r="H51" s="40">
        <v>4860000</v>
      </c>
      <c r="I51" s="40">
        <v>3750000</v>
      </c>
      <c r="J51" s="57">
        <v>1110000</v>
      </c>
      <c r="K51" s="57"/>
      <c r="L51" s="56">
        <f t="shared" si="1"/>
        <v>0</v>
      </c>
      <c r="M51" s="55">
        <v>4860000</v>
      </c>
      <c r="N51" s="36">
        <f t="shared" si="2"/>
        <v>0</v>
      </c>
      <c r="O51" s="60"/>
      <c r="P51" s="60"/>
      <c r="Q51" s="60"/>
      <c r="R51" s="60"/>
      <c r="S51" s="77"/>
      <c r="T51" s="72"/>
      <c r="U51" s="68"/>
    </row>
    <row r="52" s="14" customFormat="1" ht="45" spans="1:21">
      <c r="A52" s="44" t="s">
        <v>118</v>
      </c>
      <c r="B52" s="44" t="s">
        <v>74</v>
      </c>
      <c r="C52" s="44" t="s">
        <v>146</v>
      </c>
      <c r="D52" s="45"/>
      <c r="E52" s="46" t="s">
        <v>147</v>
      </c>
      <c r="F52" s="47" t="s">
        <v>148</v>
      </c>
      <c r="G52" s="47" t="s">
        <v>149</v>
      </c>
      <c r="H52" s="48">
        <v>5000000</v>
      </c>
      <c r="I52" s="48">
        <v>5000000</v>
      </c>
      <c r="J52" s="64"/>
      <c r="K52" s="64"/>
      <c r="L52" s="56">
        <f t="shared" si="1"/>
        <v>0</v>
      </c>
      <c r="M52" s="48">
        <v>5000000</v>
      </c>
      <c r="N52" s="65">
        <v>0</v>
      </c>
      <c r="O52" s="67"/>
      <c r="P52" s="67"/>
      <c r="Q52" s="67"/>
      <c r="R52" s="67"/>
      <c r="S52" s="80"/>
      <c r="T52" s="81"/>
      <c r="U52" s="82" t="s">
        <v>150</v>
      </c>
    </row>
    <row r="53" s="14" customFormat="1" ht="45" spans="1:21">
      <c r="A53" s="44" t="s">
        <v>118</v>
      </c>
      <c r="B53" s="44" t="s">
        <v>74</v>
      </c>
      <c r="C53" s="44" t="s">
        <v>146</v>
      </c>
      <c r="D53" s="45"/>
      <c r="E53" s="46" t="s">
        <v>147</v>
      </c>
      <c r="F53" s="47" t="s">
        <v>151</v>
      </c>
      <c r="G53" s="47" t="s">
        <v>152</v>
      </c>
      <c r="H53" s="48">
        <v>11000000</v>
      </c>
      <c r="I53" s="48">
        <v>11000000</v>
      </c>
      <c r="J53" s="64"/>
      <c r="K53" s="64"/>
      <c r="L53" s="56">
        <f t="shared" si="1"/>
        <v>0</v>
      </c>
      <c r="M53" s="48">
        <v>11000000</v>
      </c>
      <c r="N53" s="65">
        <f t="shared" si="2"/>
        <v>0</v>
      </c>
      <c r="O53" s="67"/>
      <c r="P53" s="67"/>
      <c r="Q53" s="67"/>
      <c r="R53" s="67"/>
      <c r="S53" s="80"/>
      <c r="T53" s="81"/>
      <c r="U53" s="82" t="s">
        <v>143</v>
      </c>
    </row>
    <row r="54" s="15" customFormat="1" ht="22.5" spans="1:21">
      <c r="A54" s="44" t="s">
        <v>118</v>
      </c>
      <c r="B54" s="44" t="s">
        <v>74</v>
      </c>
      <c r="C54" s="44" t="s">
        <v>146</v>
      </c>
      <c r="D54" s="45"/>
      <c r="E54" s="46" t="s">
        <v>147</v>
      </c>
      <c r="F54" s="47" t="s">
        <v>153</v>
      </c>
      <c r="G54" s="47" t="s">
        <v>154</v>
      </c>
      <c r="H54" s="48">
        <v>26716000</v>
      </c>
      <c r="I54" s="48">
        <v>26716000</v>
      </c>
      <c r="J54" s="64"/>
      <c r="K54" s="64"/>
      <c r="L54" s="56">
        <f t="shared" si="1"/>
        <v>0</v>
      </c>
      <c r="M54" s="64">
        <v>26716000</v>
      </c>
      <c r="N54" s="65">
        <f t="shared" si="2"/>
        <v>0</v>
      </c>
      <c r="O54" s="67"/>
      <c r="P54" s="67"/>
      <c r="Q54" s="67"/>
      <c r="R54" s="67"/>
      <c r="S54" s="80"/>
      <c r="T54" s="81"/>
      <c r="U54" s="82" t="s">
        <v>143</v>
      </c>
    </row>
    <row r="55" s="15" customFormat="1" ht="22.5" spans="1:21">
      <c r="A55" s="44" t="s">
        <v>118</v>
      </c>
      <c r="B55" s="44" t="s">
        <v>74</v>
      </c>
      <c r="C55" s="44" t="s">
        <v>146</v>
      </c>
      <c r="D55" s="45"/>
      <c r="E55" s="46" t="s">
        <v>147</v>
      </c>
      <c r="F55" s="47" t="s">
        <v>155</v>
      </c>
      <c r="G55" s="47" t="s">
        <v>156</v>
      </c>
      <c r="H55" s="48">
        <v>6350000</v>
      </c>
      <c r="I55" s="48">
        <v>6350000</v>
      </c>
      <c r="J55" s="64"/>
      <c r="K55" s="64"/>
      <c r="L55" s="56">
        <f t="shared" si="1"/>
        <v>0</v>
      </c>
      <c r="M55" s="64">
        <v>6350000</v>
      </c>
      <c r="N55" s="65">
        <f t="shared" si="2"/>
        <v>0</v>
      </c>
      <c r="O55" s="67"/>
      <c r="P55" s="67"/>
      <c r="Q55" s="67"/>
      <c r="R55" s="67"/>
      <c r="S55" s="80"/>
      <c r="T55" s="81"/>
      <c r="U55" s="82" t="s">
        <v>143</v>
      </c>
    </row>
    <row r="56" s="13" customFormat="1" ht="45" spans="1:21">
      <c r="A56" s="37" t="s">
        <v>118</v>
      </c>
      <c r="B56" s="37" t="s">
        <v>74</v>
      </c>
      <c r="C56" s="37" t="s">
        <v>67</v>
      </c>
      <c r="D56" s="42"/>
      <c r="E56" s="38" t="s">
        <v>157</v>
      </c>
      <c r="F56" s="39" t="s">
        <v>158</v>
      </c>
      <c r="G56" s="39" t="s">
        <v>159</v>
      </c>
      <c r="H56" s="40">
        <v>167000</v>
      </c>
      <c r="I56" s="40">
        <v>167000</v>
      </c>
      <c r="J56" s="55"/>
      <c r="K56" s="55"/>
      <c r="L56" s="56">
        <f t="shared" si="1"/>
        <v>0</v>
      </c>
      <c r="M56" s="55">
        <v>167000</v>
      </c>
      <c r="N56" s="36">
        <f t="shared" si="2"/>
        <v>0</v>
      </c>
      <c r="O56" s="60"/>
      <c r="P56" s="60"/>
      <c r="Q56" s="60"/>
      <c r="R56" s="60"/>
      <c r="S56" s="77"/>
      <c r="T56" s="72"/>
      <c r="U56" s="68"/>
    </row>
    <row r="57" s="13" customFormat="1" ht="22.5" spans="1:21">
      <c r="A57" s="37" t="s">
        <v>118</v>
      </c>
      <c r="B57" s="37" t="s">
        <v>74</v>
      </c>
      <c r="C57" s="37" t="s">
        <v>67</v>
      </c>
      <c r="D57" s="42"/>
      <c r="E57" s="38" t="s">
        <v>157</v>
      </c>
      <c r="F57" s="39" t="s">
        <v>160</v>
      </c>
      <c r="G57" s="39" t="s">
        <v>161</v>
      </c>
      <c r="H57" s="40">
        <v>768000</v>
      </c>
      <c r="I57" s="40">
        <v>768000</v>
      </c>
      <c r="J57" s="55"/>
      <c r="K57" s="55"/>
      <c r="L57" s="56">
        <f t="shared" si="1"/>
        <v>0</v>
      </c>
      <c r="M57" s="55">
        <v>768000</v>
      </c>
      <c r="N57" s="36">
        <f t="shared" si="2"/>
        <v>0</v>
      </c>
      <c r="O57" s="60"/>
      <c r="P57" s="60"/>
      <c r="Q57" s="60"/>
      <c r="R57" s="60"/>
      <c r="S57" s="77"/>
      <c r="T57" s="72"/>
      <c r="U57" s="68"/>
    </row>
    <row r="58" s="13" customFormat="1" ht="45" spans="1:21">
      <c r="A58" s="37" t="s">
        <v>118</v>
      </c>
      <c r="B58" s="37" t="s">
        <v>74</v>
      </c>
      <c r="C58" s="37" t="s">
        <v>67</v>
      </c>
      <c r="D58" s="42"/>
      <c r="E58" s="38" t="s">
        <v>157</v>
      </c>
      <c r="F58" s="39" t="s">
        <v>162</v>
      </c>
      <c r="G58" s="39" t="s">
        <v>163</v>
      </c>
      <c r="H58" s="40">
        <v>732600</v>
      </c>
      <c r="I58" s="40">
        <v>11000</v>
      </c>
      <c r="J58" s="55">
        <v>721600</v>
      </c>
      <c r="K58" s="55"/>
      <c r="L58" s="56">
        <f t="shared" si="1"/>
        <v>0</v>
      </c>
      <c r="M58" s="55">
        <v>732600</v>
      </c>
      <c r="N58" s="36">
        <f t="shared" si="2"/>
        <v>0</v>
      </c>
      <c r="O58" s="60"/>
      <c r="P58" s="60"/>
      <c r="Q58" s="60"/>
      <c r="R58" s="60"/>
      <c r="S58" s="77"/>
      <c r="T58" s="72"/>
      <c r="U58" s="68"/>
    </row>
    <row r="59" s="14" customFormat="1" ht="45" spans="1:21">
      <c r="A59" s="44" t="s">
        <v>118</v>
      </c>
      <c r="B59" s="44" t="s">
        <v>74</v>
      </c>
      <c r="C59" s="44" t="s">
        <v>139</v>
      </c>
      <c r="D59" s="45"/>
      <c r="E59" s="46" t="s">
        <v>140</v>
      </c>
      <c r="F59" s="47" t="s">
        <v>164</v>
      </c>
      <c r="G59" s="47" t="s">
        <v>164</v>
      </c>
      <c r="H59" s="48">
        <v>1770000</v>
      </c>
      <c r="I59" s="48">
        <v>1770000</v>
      </c>
      <c r="J59" s="64"/>
      <c r="K59" s="64"/>
      <c r="L59" s="56">
        <f t="shared" si="1"/>
        <v>0</v>
      </c>
      <c r="M59" s="64">
        <v>1770000</v>
      </c>
      <c r="N59" s="65"/>
      <c r="O59" s="67"/>
      <c r="P59" s="67"/>
      <c r="Q59" s="67"/>
      <c r="R59" s="67"/>
      <c r="S59" s="80"/>
      <c r="T59" s="81"/>
      <c r="U59" s="82" t="s">
        <v>143</v>
      </c>
    </row>
    <row r="60" s="15" customFormat="1" ht="22.5" spans="1:21">
      <c r="A60" s="44" t="s">
        <v>118</v>
      </c>
      <c r="B60" s="44" t="s">
        <v>74</v>
      </c>
      <c r="C60" s="44" t="s">
        <v>67</v>
      </c>
      <c r="D60" s="45"/>
      <c r="E60" s="46" t="s">
        <v>157</v>
      </c>
      <c r="F60" s="47" t="s">
        <v>165</v>
      </c>
      <c r="G60" s="47" t="s">
        <v>166</v>
      </c>
      <c r="H60" s="48">
        <v>1200000</v>
      </c>
      <c r="I60" s="48">
        <v>1200000</v>
      </c>
      <c r="J60" s="64"/>
      <c r="K60" s="64"/>
      <c r="L60" s="56">
        <f t="shared" si="1"/>
        <v>0</v>
      </c>
      <c r="M60" s="64">
        <v>1200000</v>
      </c>
      <c r="N60" s="65">
        <f t="shared" ref="N60:N66" si="3">H60-M60</f>
        <v>0</v>
      </c>
      <c r="O60" s="67"/>
      <c r="P60" s="67"/>
      <c r="Q60" s="67"/>
      <c r="R60" s="67"/>
      <c r="S60" s="80"/>
      <c r="T60" s="81"/>
      <c r="U60" s="82" t="s">
        <v>143</v>
      </c>
    </row>
    <row r="61" s="15" customFormat="1" ht="22.5" spans="1:21">
      <c r="A61" s="44" t="s">
        <v>118</v>
      </c>
      <c r="B61" s="44" t="s">
        <v>74</v>
      </c>
      <c r="C61" s="44" t="s">
        <v>67</v>
      </c>
      <c r="D61" s="45"/>
      <c r="E61" s="46" t="s">
        <v>157</v>
      </c>
      <c r="F61" s="47" t="s">
        <v>167</v>
      </c>
      <c r="G61" s="47" t="s">
        <v>168</v>
      </c>
      <c r="H61" s="48">
        <v>38000000</v>
      </c>
      <c r="I61" s="48">
        <v>38000000</v>
      </c>
      <c r="J61" s="64"/>
      <c r="K61" s="64"/>
      <c r="L61" s="56">
        <f t="shared" si="1"/>
        <v>0</v>
      </c>
      <c r="M61" s="64">
        <v>38000000</v>
      </c>
      <c r="N61" s="65">
        <f t="shared" si="3"/>
        <v>0</v>
      </c>
      <c r="O61" s="67"/>
      <c r="P61" s="67"/>
      <c r="Q61" s="67"/>
      <c r="R61" s="67"/>
      <c r="S61" s="80"/>
      <c r="T61" s="81"/>
      <c r="U61" s="82" t="s">
        <v>143</v>
      </c>
    </row>
    <row r="62" s="13" customFormat="1" ht="22.5" spans="1:21">
      <c r="A62" s="37" t="s">
        <v>118</v>
      </c>
      <c r="B62" s="37" t="s">
        <v>74</v>
      </c>
      <c r="C62" s="37" t="s">
        <v>67</v>
      </c>
      <c r="D62" s="42"/>
      <c r="E62" s="38" t="s">
        <v>157</v>
      </c>
      <c r="F62" s="39" t="s">
        <v>169</v>
      </c>
      <c r="G62" s="39" t="s">
        <v>170</v>
      </c>
      <c r="H62" s="40">
        <v>500000</v>
      </c>
      <c r="I62" s="40">
        <v>500000</v>
      </c>
      <c r="J62" s="55"/>
      <c r="K62" s="55"/>
      <c r="L62" s="56">
        <f t="shared" si="1"/>
        <v>0</v>
      </c>
      <c r="M62" s="55">
        <v>500000</v>
      </c>
      <c r="N62" s="36">
        <f t="shared" si="3"/>
        <v>0</v>
      </c>
      <c r="O62" s="60"/>
      <c r="P62" s="60"/>
      <c r="Q62" s="60"/>
      <c r="R62" s="60"/>
      <c r="S62" s="77"/>
      <c r="T62" s="72"/>
      <c r="U62" s="68"/>
    </row>
    <row r="63" s="15" customFormat="1" ht="22.5" spans="1:21">
      <c r="A63" s="44" t="s">
        <v>118</v>
      </c>
      <c r="B63" s="44" t="s">
        <v>74</v>
      </c>
      <c r="C63" s="44" t="s">
        <v>67</v>
      </c>
      <c r="D63" s="45"/>
      <c r="E63" s="46" t="s">
        <v>157</v>
      </c>
      <c r="F63" s="47" t="s">
        <v>171</v>
      </c>
      <c r="G63" s="47" t="s">
        <v>172</v>
      </c>
      <c r="H63" s="48">
        <v>54000</v>
      </c>
      <c r="I63" s="48">
        <v>54000</v>
      </c>
      <c r="J63" s="64"/>
      <c r="K63" s="64"/>
      <c r="L63" s="56">
        <f t="shared" si="1"/>
        <v>0</v>
      </c>
      <c r="M63" s="64">
        <v>54000</v>
      </c>
      <c r="N63" s="65">
        <f t="shared" si="3"/>
        <v>0</v>
      </c>
      <c r="O63" s="67"/>
      <c r="P63" s="67"/>
      <c r="Q63" s="67"/>
      <c r="R63" s="67"/>
      <c r="S63" s="80"/>
      <c r="T63" s="81"/>
      <c r="U63" s="82" t="s">
        <v>143</v>
      </c>
    </row>
    <row r="64" s="13" customFormat="1" ht="22.5" spans="1:21">
      <c r="A64" s="37" t="s">
        <v>118</v>
      </c>
      <c r="B64" s="37" t="s">
        <v>74</v>
      </c>
      <c r="C64" s="37" t="s">
        <v>67</v>
      </c>
      <c r="D64" s="42"/>
      <c r="E64" s="38" t="s">
        <v>157</v>
      </c>
      <c r="F64" s="39" t="s">
        <v>173</v>
      </c>
      <c r="G64" s="39" t="s">
        <v>174</v>
      </c>
      <c r="H64" s="40">
        <v>600000</v>
      </c>
      <c r="I64" s="40">
        <v>600000</v>
      </c>
      <c r="J64" s="55"/>
      <c r="K64" s="55"/>
      <c r="L64" s="56">
        <f t="shared" si="1"/>
        <v>0</v>
      </c>
      <c r="M64" s="55">
        <v>600000</v>
      </c>
      <c r="N64" s="36">
        <f t="shared" si="3"/>
        <v>0</v>
      </c>
      <c r="O64" s="60"/>
      <c r="P64" s="60"/>
      <c r="Q64" s="60"/>
      <c r="R64" s="60"/>
      <c r="S64" s="77"/>
      <c r="T64" s="72"/>
      <c r="U64" s="68"/>
    </row>
    <row r="65" s="13" customFormat="1" ht="22.5" spans="1:21">
      <c r="A65" s="37" t="s">
        <v>118</v>
      </c>
      <c r="B65" s="37" t="s">
        <v>74</v>
      </c>
      <c r="C65" s="37" t="s">
        <v>67</v>
      </c>
      <c r="D65" s="42"/>
      <c r="E65" s="38" t="s">
        <v>157</v>
      </c>
      <c r="F65" s="39" t="s">
        <v>175</v>
      </c>
      <c r="G65" s="39" t="s">
        <v>176</v>
      </c>
      <c r="H65" s="40">
        <v>30000</v>
      </c>
      <c r="I65" s="40">
        <v>30000</v>
      </c>
      <c r="J65" s="55"/>
      <c r="K65" s="55"/>
      <c r="L65" s="56">
        <f t="shared" si="1"/>
        <v>0</v>
      </c>
      <c r="M65" s="55">
        <v>30000</v>
      </c>
      <c r="N65" s="36">
        <f t="shared" si="3"/>
        <v>0</v>
      </c>
      <c r="O65" s="60"/>
      <c r="P65" s="60"/>
      <c r="Q65" s="60"/>
      <c r="R65" s="60"/>
      <c r="S65" s="77"/>
      <c r="T65" s="72"/>
      <c r="U65" s="68"/>
    </row>
    <row r="66" s="14" customFormat="1" ht="22.5" spans="1:21">
      <c r="A66" s="83" t="s">
        <v>118</v>
      </c>
      <c r="B66" s="83" t="s">
        <v>74</v>
      </c>
      <c r="C66" s="83" t="s">
        <v>177</v>
      </c>
      <c r="D66" s="45"/>
      <c r="E66" s="84" t="s">
        <v>178</v>
      </c>
      <c r="F66" s="85" t="s">
        <v>179</v>
      </c>
      <c r="G66" s="85" t="s">
        <v>180</v>
      </c>
      <c r="H66" s="65">
        <v>4740000</v>
      </c>
      <c r="I66" s="65">
        <v>4740000</v>
      </c>
      <c r="J66" s="64"/>
      <c r="K66" s="64"/>
      <c r="L66" s="56">
        <f t="shared" si="1"/>
        <v>0</v>
      </c>
      <c r="M66" s="64">
        <v>4740000</v>
      </c>
      <c r="N66" s="65">
        <f t="shared" si="3"/>
        <v>0</v>
      </c>
      <c r="O66" s="67"/>
      <c r="P66" s="67"/>
      <c r="Q66" s="67"/>
      <c r="R66" s="67"/>
      <c r="S66" s="80"/>
      <c r="T66" s="87"/>
      <c r="U66" s="82" t="s">
        <v>143</v>
      </c>
    </row>
    <row r="67" s="14" customFormat="1" ht="22.5" spans="1:21">
      <c r="A67" s="83"/>
      <c r="B67" s="83"/>
      <c r="C67" s="83"/>
      <c r="D67" s="45"/>
      <c r="E67" s="84"/>
      <c r="F67" s="85" t="s">
        <v>181</v>
      </c>
      <c r="G67" s="85" t="s">
        <v>181</v>
      </c>
      <c r="H67" s="65">
        <v>2050000</v>
      </c>
      <c r="I67" s="65">
        <v>2050000</v>
      </c>
      <c r="J67" s="64"/>
      <c r="K67" s="64"/>
      <c r="L67" s="56">
        <f t="shared" si="1"/>
        <v>0</v>
      </c>
      <c r="M67" s="64">
        <v>2050000</v>
      </c>
      <c r="N67" s="65"/>
      <c r="O67" s="67"/>
      <c r="P67" s="67"/>
      <c r="Q67" s="67"/>
      <c r="R67" s="67"/>
      <c r="S67" s="80"/>
      <c r="T67" s="87"/>
      <c r="U67" s="82" t="s">
        <v>143</v>
      </c>
    </row>
    <row r="68" s="15" customFormat="1" ht="45" spans="1:21">
      <c r="A68" s="83" t="s">
        <v>118</v>
      </c>
      <c r="B68" s="83" t="s">
        <v>182</v>
      </c>
      <c r="C68" s="83" t="s">
        <v>67</v>
      </c>
      <c r="D68" s="45"/>
      <c r="E68" s="84" t="s">
        <v>183</v>
      </c>
      <c r="F68" s="85" t="s">
        <v>184</v>
      </c>
      <c r="G68" s="85" t="s">
        <v>185</v>
      </c>
      <c r="H68" s="65">
        <v>2200000</v>
      </c>
      <c r="I68" s="65">
        <v>2200000</v>
      </c>
      <c r="J68" s="64"/>
      <c r="K68" s="64"/>
      <c r="L68" s="56">
        <f t="shared" si="1"/>
        <v>0</v>
      </c>
      <c r="M68" s="64">
        <v>2200000</v>
      </c>
      <c r="N68" s="65">
        <f t="shared" ref="N68:N80" si="4">H68-M68</f>
        <v>0</v>
      </c>
      <c r="O68" s="67"/>
      <c r="P68" s="67"/>
      <c r="Q68" s="67"/>
      <c r="R68" s="67"/>
      <c r="S68" s="80"/>
      <c r="T68" s="87"/>
      <c r="U68" s="82" t="s">
        <v>143</v>
      </c>
    </row>
    <row r="69" s="15" customFormat="1" ht="22.5" spans="1:21">
      <c r="A69" s="44" t="s">
        <v>118</v>
      </c>
      <c r="B69" s="44" t="s">
        <v>182</v>
      </c>
      <c r="C69" s="44" t="s">
        <v>186</v>
      </c>
      <c r="D69" s="45"/>
      <c r="E69" s="46" t="s">
        <v>187</v>
      </c>
      <c r="F69" s="47" t="s">
        <v>188</v>
      </c>
      <c r="G69" s="47" t="s">
        <v>189</v>
      </c>
      <c r="H69" s="48">
        <v>2500000</v>
      </c>
      <c r="I69" s="48">
        <v>2500000</v>
      </c>
      <c r="J69" s="64"/>
      <c r="K69" s="64"/>
      <c r="L69" s="56">
        <f t="shared" ref="L69:L132" si="5">K69*84%</f>
        <v>0</v>
      </c>
      <c r="M69" s="64">
        <v>2500000</v>
      </c>
      <c r="N69" s="65">
        <f t="shared" si="4"/>
        <v>0</v>
      </c>
      <c r="O69" s="67"/>
      <c r="P69" s="67"/>
      <c r="Q69" s="67"/>
      <c r="R69" s="67"/>
      <c r="S69" s="80"/>
      <c r="T69" s="81"/>
      <c r="U69" s="82" t="s">
        <v>143</v>
      </c>
    </row>
    <row r="70" s="13" customFormat="1" ht="45" spans="1:21">
      <c r="A70" s="33" t="s">
        <v>118</v>
      </c>
      <c r="B70" s="33" t="s">
        <v>74</v>
      </c>
      <c r="C70" s="33" t="s">
        <v>53</v>
      </c>
      <c r="D70" s="42"/>
      <c r="E70" s="34" t="s">
        <v>120</v>
      </c>
      <c r="F70" s="35" t="s">
        <v>190</v>
      </c>
      <c r="G70" s="35" t="s">
        <v>190</v>
      </c>
      <c r="H70" s="36">
        <v>1500000</v>
      </c>
      <c r="I70" s="36"/>
      <c r="J70" s="55"/>
      <c r="K70" s="36">
        <v>500000</v>
      </c>
      <c r="L70" s="56"/>
      <c r="M70" s="55">
        <v>500000</v>
      </c>
      <c r="N70" s="36">
        <f t="shared" si="4"/>
        <v>1000000</v>
      </c>
      <c r="O70" s="60"/>
      <c r="P70" s="60"/>
      <c r="Q70" s="60"/>
      <c r="R70" s="60"/>
      <c r="S70" s="77"/>
      <c r="T70" s="70"/>
      <c r="U70" s="68"/>
    </row>
    <row r="71" s="13" customFormat="1" ht="22.5" spans="1:21">
      <c r="A71" s="33" t="s">
        <v>118</v>
      </c>
      <c r="B71" s="33" t="s">
        <v>74</v>
      </c>
      <c r="C71" s="33" t="s">
        <v>53</v>
      </c>
      <c r="D71" s="42"/>
      <c r="E71" s="34" t="s">
        <v>120</v>
      </c>
      <c r="F71" s="35" t="s">
        <v>191</v>
      </c>
      <c r="G71" s="35" t="s">
        <v>191</v>
      </c>
      <c r="H71" s="36">
        <v>1470000</v>
      </c>
      <c r="I71" s="36"/>
      <c r="J71" s="55"/>
      <c r="K71" s="55"/>
      <c r="L71" s="56">
        <f t="shared" si="5"/>
        <v>0</v>
      </c>
      <c r="M71" s="55">
        <v>0</v>
      </c>
      <c r="N71" s="36">
        <f t="shared" si="4"/>
        <v>1470000</v>
      </c>
      <c r="O71" s="60"/>
      <c r="P71" s="60"/>
      <c r="Q71" s="60"/>
      <c r="R71" s="60"/>
      <c r="S71" s="77"/>
      <c r="T71" s="70"/>
      <c r="U71" s="68"/>
    </row>
    <row r="72" s="13" customFormat="1" ht="22.5" spans="1:21">
      <c r="A72" s="33" t="s">
        <v>118</v>
      </c>
      <c r="B72" s="33" t="s">
        <v>74</v>
      </c>
      <c r="C72" s="33" t="s">
        <v>53</v>
      </c>
      <c r="D72" s="42"/>
      <c r="E72" s="34" t="s">
        <v>120</v>
      </c>
      <c r="F72" s="35" t="s">
        <v>192</v>
      </c>
      <c r="G72" s="35" t="s">
        <v>192</v>
      </c>
      <c r="H72" s="36">
        <v>200000</v>
      </c>
      <c r="I72" s="36"/>
      <c r="J72" s="55"/>
      <c r="K72" s="55">
        <v>200000</v>
      </c>
      <c r="L72" s="56">
        <f t="shared" si="5"/>
        <v>168000</v>
      </c>
      <c r="M72" s="55">
        <v>200000</v>
      </c>
      <c r="N72" s="36">
        <f t="shared" si="4"/>
        <v>0</v>
      </c>
      <c r="O72" s="60"/>
      <c r="P72" s="60"/>
      <c r="Q72" s="60"/>
      <c r="R72" s="60"/>
      <c r="S72" s="77"/>
      <c r="T72" s="70"/>
      <c r="U72" s="68"/>
    </row>
    <row r="73" s="13" customFormat="1" ht="22.5" spans="1:21">
      <c r="A73" s="33" t="s">
        <v>118</v>
      </c>
      <c r="B73" s="33" t="s">
        <v>74</v>
      </c>
      <c r="C73" s="33" t="s">
        <v>53</v>
      </c>
      <c r="D73" s="42"/>
      <c r="E73" s="34" t="s">
        <v>120</v>
      </c>
      <c r="F73" s="35" t="s">
        <v>193</v>
      </c>
      <c r="G73" s="35" t="s">
        <v>193</v>
      </c>
      <c r="H73" s="36">
        <v>31200</v>
      </c>
      <c r="I73" s="36"/>
      <c r="J73" s="55"/>
      <c r="K73" s="55"/>
      <c r="L73" s="56">
        <f t="shared" si="5"/>
        <v>0</v>
      </c>
      <c r="M73" s="55">
        <v>0</v>
      </c>
      <c r="N73" s="36">
        <f t="shared" si="4"/>
        <v>31200</v>
      </c>
      <c r="O73" s="60"/>
      <c r="P73" s="60"/>
      <c r="Q73" s="60"/>
      <c r="R73" s="60"/>
      <c r="S73" s="77"/>
      <c r="T73" s="70"/>
      <c r="U73" s="68"/>
    </row>
    <row r="74" s="13" customFormat="1" ht="22.5" spans="1:21">
      <c r="A74" s="33" t="s">
        <v>118</v>
      </c>
      <c r="B74" s="33" t="s">
        <v>74</v>
      </c>
      <c r="C74" s="33" t="s">
        <v>53</v>
      </c>
      <c r="D74" s="42"/>
      <c r="E74" s="34" t="s">
        <v>120</v>
      </c>
      <c r="F74" s="35" t="s">
        <v>194</v>
      </c>
      <c r="G74" s="35" t="s">
        <v>194</v>
      </c>
      <c r="H74" s="36">
        <v>1000000</v>
      </c>
      <c r="I74" s="36"/>
      <c r="J74" s="55"/>
      <c r="K74" s="55"/>
      <c r="L74" s="56">
        <f t="shared" si="5"/>
        <v>0</v>
      </c>
      <c r="M74" s="55">
        <v>0</v>
      </c>
      <c r="N74" s="36">
        <f t="shared" si="4"/>
        <v>1000000</v>
      </c>
      <c r="O74" s="60"/>
      <c r="P74" s="60"/>
      <c r="Q74" s="60"/>
      <c r="R74" s="60"/>
      <c r="S74" s="77"/>
      <c r="T74" s="70"/>
      <c r="U74" s="68"/>
    </row>
    <row r="75" s="13" customFormat="1" ht="22.5" spans="1:21">
      <c r="A75" s="33" t="s">
        <v>118</v>
      </c>
      <c r="B75" s="33" t="s">
        <v>74</v>
      </c>
      <c r="C75" s="33" t="s">
        <v>53</v>
      </c>
      <c r="D75" s="43"/>
      <c r="E75" s="34" t="s">
        <v>120</v>
      </c>
      <c r="F75" s="35" t="s">
        <v>195</v>
      </c>
      <c r="G75" s="35" t="s">
        <v>195</v>
      </c>
      <c r="H75" s="36">
        <v>400000</v>
      </c>
      <c r="I75" s="36"/>
      <c r="J75" s="55"/>
      <c r="K75" s="36">
        <v>200000</v>
      </c>
      <c r="L75" s="56">
        <f t="shared" si="5"/>
        <v>168000</v>
      </c>
      <c r="M75" s="55">
        <v>200000</v>
      </c>
      <c r="N75" s="36">
        <f t="shared" si="4"/>
        <v>200000</v>
      </c>
      <c r="O75" s="62"/>
      <c r="P75" s="62"/>
      <c r="Q75" s="62"/>
      <c r="R75" s="62"/>
      <c r="S75" s="78"/>
      <c r="T75" s="70"/>
      <c r="U75" s="68"/>
    </row>
    <row r="76" ht="22.5" spans="1:21">
      <c r="A76" s="33" t="s">
        <v>196</v>
      </c>
      <c r="B76" s="33" t="s">
        <v>74</v>
      </c>
      <c r="C76" s="33" t="s">
        <v>53</v>
      </c>
      <c r="D76" s="41" t="s">
        <v>197</v>
      </c>
      <c r="E76" s="34" t="s">
        <v>198</v>
      </c>
      <c r="F76" s="35" t="s">
        <v>199</v>
      </c>
      <c r="G76" s="35" t="s">
        <v>199</v>
      </c>
      <c r="H76" s="36">
        <v>437700</v>
      </c>
      <c r="I76" s="36"/>
      <c r="J76" s="55"/>
      <c r="K76" s="55"/>
      <c r="L76" s="56">
        <f t="shared" si="5"/>
        <v>0</v>
      </c>
      <c r="M76" s="55">
        <v>0</v>
      </c>
      <c r="N76" s="36">
        <f t="shared" si="4"/>
        <v>437700</v>
      </c>
      <c r="O76" s="58">
        <f>SUM(M76:M87)</f>
        <v>374037900</v>
      </c>
      <c r="P76" s="58">
        <v>510870.03</v>
      </c>
      <c r="Q76" s="58">
        <v>60000</v>
      </c>
      <c r="R76" s="58"/>
      <c r="S76" s="76">
        <f>SUM(O76:R87)</f>
        <v>374608770.03</v>
      </c>
      <c r="T76" s="70"/>
      <c r="U76" s="68"/>
    </row>
    <row r="77" ht="22.5" spans="1:21">
      <c r="A77" s="33" t="s">
        <v>196</v>
      </c>
      <c r="B77" s="33" t="s">
        <v>74</v>
      </c>
      <c r="C77" s="33" t="s">
        <v>53</v>
      </c>
      <c r="D77" s="42"/>
      <c r="E77" s="34" t="s">
        <v>198</v>
      </c>
      <c r="F77" s="35" t="s">
        <v>200</v>
      </c>
      <c r="G77" s="35" t="s">
        <v>200</v>
      </c>
      <c r="H77" s="36">
        <v>3540000</v>
      </c>
      <c r="I77" s="36"/>
      <c r="J77" s="55"/>
      <c r="K77" s="55"/>
      <c r="L77" s="56">
        <f t="shared" si="5"/>
        <v>0</v>
      </c>
      <c r="M77" s="55">
        <v>0</v>
      </c>
      <c r="N77" s="36">
        <f t="shared" si="4"/>
        <v>3540000</v>
      </c>
      <c r="O77" s="60"/>
      <c r="P77" s="60"/>
      <c r="Q77" s="60"/>
      <c r="R77" s="60"/>
      <c r="S77" s="77"/>
      <c r="T77" s="70"/>
      <c r="U77" s="68"/>
    </row>
    <row r="78" ht="45" spans="1:21">
      <c r="A78" s="33" t="s">
        <v>196</v>
      </c>
      <c r="B78" s="33" t="s">
        <v>74</v>
      </c>
      <c r="C78" s="33" t="s">
        <v>53</v>
      </c>
      <c r="D78" s="42"/>
      <c r="E78" s="34" t="s">
        <v>198</v>
      </c>
      <c r="F78" s="35" t="s">
        <v>201</v>
      </c>
      <c r="G78" s="35" t="s">
        <v>201</v>
      </c>
      <c r="H78" s="36">
        <v>400000</v>
      </c>
      <c r="I78" s="36"/>
      <c r="J78" s="55"/>
      <c r="K78" s="55"/>
      <c r="L78" s="56">
        <f t="shared" si="5"/>
        <v>0</v>
      </c>
      <c r="M78" s="55">
        <v>0</v>
      </c>
      <c r="N78" s="36">
        <f t="shared" si="4"/>
        <v>400000</v>
      </c>
      <c r="O78" s="60"/>
      <c r="P78" s="60"/>
      <c r="Q78" s="60"/>
      <c r="R78" s="60"/>
      <c r="S78" s="77"/>
      <c r="T78" s="70"/>
      <c r="U78" s="68"/>
    </row>
    <row r="79" ht="22.5" spans="1:21">
      <c r="A79" s="33" t="s">
        <v>196</v>
      </c>
      <c r="B79" s="33" t="s">
        <v>74</v>
      </c>
      <c r="C79" s="33" t="s">
        <v>53</v>
      </c>
      <c r="D79" s="42"/>
      <c r="E79" s="34" t="s">
        <v>198</v>
      </c>
      <c r="F79" s="35" t="s">
        <v>202</v>
      </c>
      <c r="G79" s="35" t="s">
        <v>202</v>
      </c>
      <c r="H79" s="36">
        <v>528400</v>
      </c>
      <c r="I79" s="36"/>
      <c r="J79" s="55"/>
      <c r="K79" s="55"/>
      <c r="L79" s="56">
        <f t="shared" si="5"/>
        <v>0</v>
      </c>
      <c r="M79" s="55">
        <v>0</v>
      </c>
      <c r="N79" s="36">
        <f t="shared" si="4"/>
        <v>528400</v>
      </c>
      <c r="O79" s="60"/>
      <c r="P79" s="60"/>
      <c r="Q79" s="60"/>
      <c r="R79" s="60"/>
      <c r="S79" s="77"/>
      <c r="T79" s="70"/>
      <c r="U79" s="68"/>
    </row>
    <row r="80" ht="45" spans="1:21">
      <c r="A80" s="33" t="s">
        <v>196</v>
      </c>
      <c r="B80" s="33" t="s">
        <v>74</v>
      </c>
      <c r="C80" s="33" t="s">
        <v>53</v>
      </c>
      <c r="D80" s="42"/>
      <c r="E80" s="34" t="s">
        <v>198</v>
      </c>
      <c r="F80" s="35" t="s">
        <v>203</v>
      </c>
      <c r="G80" s="35" t="s">
        <v>203</v>
      </c>
      <c r="H80" s="36">
        <v>1400000</v>
      </c>
      <c r="I80" s="36"/>
      <c r="J80" s="55"/>
      <c r="K80" s="55"/>
      <c r="L80" s="56">
        <f t="shared" si="5"/>
        <v>0</v>
      </c>
      <c r="M80" s="55">
        <v>0</v>
      </c>
      <c r="N80" s="36">
        <f t="shared" si="4"/>
        <v>1400000</v>
      </c>
      <c r="O80" s="60"/>
      <c r="P80" s="60"/>
      <c r="Q80" s="60"/>
      <c r="R80" s="60"/>
      <c r="S80" s="77"/>
      <c r="T80" s="70"/>
      <c r="U80" s="68"/>
    </row>
    <row r="81" ht="22.5" spans="1:21">
      <c r="A81" s="33" t="s">
        <v>196</v>
      </c>
      <c r="B81" s="33" t="s">
        <v>74</v>
      </c>
      <c r="C81" s="33" t="s">
        <v>53</v>
      </c>
      <c r="D81" s="42"/>
      <c r="E81" s="34" t="s">
        <v>198</v>
      </c>
      <c r="F81" s="35" t="s">
        <v>204</v>
      </c>
      <c r="G81" s="35" t="s">
        <v>204</v>
      </c>
      <c r="H81" s="36">
        <v>500000</v>
      </c>
      <c r="I81" s="36"/>
      <c r="J81" s="55"/>
      <c r="K81" s="55">
        <v>500000</v>
      </c>
      <c r="L81" s="56">
        <f t="shared" si="5"/>
        <v>420000</v>
      </c>
      <c r="M81" s="55">
        <v>500000</v>
      </c>
      <c r="N81" s="36"/>
      <c r="O81" s="60"/>
      <c r="P81" s="60"/>
      <c r="Q81" s="60"/>
      <c r="R81" s="60"/>
      <c r="S81" s="77"/>
      <c r="T81" s="70"/>
      <c r="U81" s="68"/>
    </row>
    <row r="82" ht="22.5" spans="1:21">
      <c r="A82" s="33" t="s">
        <v>196</v>
      </c>
      <c r="B82" s="33" t="s">
        <v>74</v>
      </c>
      <c r="C82" s="33" t="s">
        <v>53</v>
      </c>
      <c r="D82" s="42"/>
      <c r="E82" s="34" t="s">
        <v>198</v>
      </c>
      <c r="F82" s="35" t="s">
        <v>205</v>
      </c>
      <c r="G82" s="35" t="s">
        <v>205</v>
      </c>
      <c r="H82" s="36">
        <v>100000</v>
      </c>
      <c r="I82" s="36"/>
      <c r="J82" s="55"/>
      <c r="K82" s="55">
        <v>100000</v>
      </c>
      <c r="L82" s="56">
        <f t="shared" si="5"/>
        <v>84000</v>
      </c>
      <c r="M82" s="55">
        <v>100000</v>
      </c>
      <c r="N82" s="36"/>
      <c r="O82" s="60"/>
      <c r="P82" s="60"/>
      <c r="Q82" s="60"/>
      <c r="R82" s="60"/>
      <c r="S82" s="77"/>
      <c r="T82" s="70"/>
      <c r="U82" s="68"/>
    </row>
    <row r="83" ht="45" spans="1:21">
      <c r="A83" s="37" t="s">
        <v>196</v>
      </c>
      <c r="B83" s="37" t="s">
        <v>74</v>
      </c>
      <c r="C83" s="37" t="s">
        <v>67</v>
      </c>
      <c r="D83" s="42"/>
      <c r="E83" s="38" t="s">
        <v>206</v>
      </c>
      <c r="F83" s="39" t="s">
        <v>207</v>
      </c>
      <c r="G83" s="39" t="s">
        <v>208</v>
      </c>
      <c r="H83" s="40">
        <v>361022500</v>
      </c>
      <c r="I83" s="40">
        <v>361022500</v>
      </c>
      <c r="J83" s="55"/>
      <c r="K83" s="55"/>
      <c r="L83" s="56">
        <f t="shared" si="5"/>
        <v>0</v>
      </c>
      <c r="M83" s="40">
        <v>361022500</v>
      </c>
      <c r="N83" s="36">
        <f t="shared" ref="N83:N139" si="6">H83-M83</f>
        <v>0</v>
      </c>
      <c r="O83" s="60"/>
      <c r="P83" s="60"/>
      <c r="Q83" s="60"/>
      <c r="R83" s="60"/>
      <c r="S83" s="77"/>
      <c r="T83" s="71"/>
      <c r="U83" s="68">
        <v>4927500</v>
      </c>
    </row>
    <row r="84" ht="22.5" spans="1:21">
      <c r="A84" s="33" t="s">
        <v>196</v>
      </c>
      <c r="B84" s="33" t="s">
        <v>74</v>
      </c>
      <c r="C84" s="33" t="s">
        <v>53</v>
      </c>
      <c r="D84" s="42"/>
      <c r="E84" s="34" t="s">
        <v>198</v>
      </c>
      <c r="F84" s="35" t="s">
        <v>209</v>
      </c>
      <c r="G84" s="35" t="s">
        <v>209</v>
      </c>
      <c r="H84" s="36">
        <v>12415400</v>
      </c>
      <c r="I84" s="36"/>
      <c r="J84" s="36">
        <v>12415400</v>
      </c>
      <c r="K84" s="55"/>
      <c r="L84" s="56">
        <f t="shared" si="5"/>
        <v>0</v>
      </c>
      <c r="M84" s="55">
        <v>12415400</v>
      </c>
      <c r="N84" s="36">
        <f t="shared" si="6"/>
        <v>0</v>
      </c>
      <c r="O84" s="60"/>
      <c r="P84" s="60"/>
      <c r="Q84" s="60"/>
      <c r="R84" s="60"/>
      <c r="S84" s="77"/>
      <c r="T84" s="70"/>
      <c r="U84" s="68"/>
    </row>
    <row r="85" ht="22.5" spans="1:21">
      <c r="A85" s="33" t="s">
        <v>196</v>
      </c>
      <c r="B85" s="33" t="s">
        <v>74</v>
      </c>
      <c r="C85" s="33" t="s">
        <v>53</v>
      </c>
      <c r="D85" s="42"/>
      <c r="E85" s="34" t="s">
        <v>198</v>
      </c>
      <c r="F85" s="35" t="s">
        <v>210</v>
      </c>
      <c r="G85" s="35" t="s">
        <v>210</v>
      </c>
      <c r="H85" s="36">
        <v>31130000</v>
      </c>
      <c r="I85" s="36"/>
      <c r="J85" s="55"/>
      <c r="K85" s="55"/>
      <c r="L85" s="56">
        <f t="shared" si="5"/>
        <v>0</v>
      </c>
      <c r="M85" s="55">
        <v>0</v>
      </c>
      <c r="N85" s="36">
        <f t="shared" si="6"/>
        <v>31130000</v>
      </c>
      <c r="O85" s="60"/>
      <c r="P85" s="60"/>
      <c r="Q85" s="60"/>
      <c r="R85" s="60"/>
      <c r="S85" s="77"/>
      <c r="T85" s="70"/>
      <c r="U85" s="68"/>
    </row>
    <row r="86" ht="22.5" spans="1:21">
      <c r="A86" s="33" t="s">
        <v>196</v>
      </c>
      <c r="B86" s="33" t="s">
        <v>74</v>
      </c>
      <c r="C86" s="33" t="s">
        <v>53</v>
      </c>
      <c r="D86" s="42"/>
      <c r="E86" s="34" t="s">
        <v>198</v>
      </c>
      <c r="F86" s="35" t="s">
        <v>211</v>
      </c>
      <c r="G86" s="35" t="s">
        <v>211</v>
      </c>
      <c r="H86" s="36">
        <v>2552000</v>
      </c>
      <c r="I86" s="36"/>
      <c r="J86" s="55"/>
      <c r="K86" s="55"/>
      <c r="L86" s="56">
        <f t="shared" si="5"/>
        <v>0</v>
      </c>
      <c r="M86" s="55">
        <v>0</v>
      </c>
      <c r="N86" s="36">
        <f t="shared" si="6"/>
        <v>2552000</v>
      </c>
      <c r="O86" s="60"/>
      <c r="P86" s="60"/>
      <c r="Q86" s="60"/>
      <c r="R86" s="60"/>
      <c r="S86" s="77"/>
      <c r="T86" s="70"/>
      <c r="U86" s="68"/>
    </row>
    <row r="87" ht="22.5" spans="1:21">
      <c r="A87" s="33" t="s">
        <v>196</v>
      </c>
      <c r="B87" s="33" t="s">
        <v>74</v>
      </c>
      <c r="C87" s="33" t="s">
        <v>53</v>
      </c>
      <c r="D87" s="43"/>
      <c r="E87" s="34" t="s">
        <v>198</v>
      </c>
      <c r="F87" s="35" t="s">
        <v>212</v>
      </c>
      <c r="G87" s="35" t="s">
        <v>212</v>
      </c>
      <c r="H87" s="36">
        <v>412500</v>
      </c>
      <c r="I87" s="36"/>
      <c r="J87" s="55"/>
      <c r="K87" s="55"/>
      <c r="L87" s="56">
        <f t="shared" si="5"/>
        <v>0</v>
      </c>
      <c r="M87" s="55">
        <v>0</v>
      </c>
      <c r="N87" s="36">
        <f t="shared" si="6"/>
        <v>412500</v>
      </c>
      <c r="O87" s="62"/>
      <c r="P87" s="62"/>
      <c r="Q87" s="62"/>
      <c r="R87" s="62"/>
      <c r="S87" s="78"/>
      <c r="T87" s="70"/>
      <c r="U87" s="68"/>
    </row>
    <row r="88" ht="22.5" spans="1:21">
      <c r="A88" s="33" t="s">
        <v>51</v>
      </c>
      <c r="B88" s="33" t="s">
        <v>213</v>
      </c>
      <c r="C88" s="33" t="s">
        <v>67</v>
      </c>
      <c r="D88" s="41" t="s">
        <v>214</v>
      </c>
      <c r="E88" s="34" t="s">
        <v>55</v>
      </c>
      <c r="F88" s="35" t="s">
        <v>215</v>
      </c>
      <c r="G88" s="35" t="s">
        <v>215</v>
      </c>
      <c r="H88" s="36">
        <v>300000</v>
      </c>
      <c r="I88" s="36"/>
      <c r="J88" s="55"/>
      <c r="K88" s="55"/>
      <c r="L88" s="56">
        <f t="shared" si="5"/>
        <v>0</v>
      </c>
      <c r="M88" s="36">
        <v>300000</v>
      </c>
      <c r="N88" s="86"/>
      <c r="O88" s="58">
        <f>SUM(M88:M100)</f>
        <v>7268060</v>
      </c>
      <c r="P88" s="58">
        <v>8652937.92</v>
      </c>
      <c r="Q88" s="58">
        <v>1040000</v>
      </c>
      <c r="R88" s="58"/>
      <c r="S88" s="76">
        <f>SUM(O88:R100)</f>
        <v>16960997.92</v>
      </c>
      <c r="T88" s="70"/>
      <c r="U88" s="68"/>
    </row>
    <row r="89" ht="22.5" spans="1:21">
      <c r="A89" s="33" t="s">
        <v>51</v>
      </c>
      <c r="B89" s="33" t="s">
        <v>213</v>
      </c>
      <c r="C89" s="33" t="s">
        <v>67</v>
      </c>
      <c r="D89" s="42"/>
      <c r="E89" s="34" t="s">
        <v>55</v>
      </c>
      <c r="F89" s="35" t="s">
        <v>216</v>
      </c>
      <c r="G89" s="35" t="s">
        <v>216</v>
      </c>
      <c r="H89" s="36">
        <v>150000</v>
      </c>
      <c r="I89" s="36"/>
      <c r="J89" s="55"/>
      <c r="K89" s="36">
        <v>150000</v>
      </c>
      <c r="L89" s="56">
        <f t="shared" si="5"/>
        <v>126000</v>
      </c>
      <c r="M89" s="55">
        <v>150000</v>
      </c>
      <c r="N89" s="36">
        <f t="shared" si="6"/>
        <v>0</v>
      </c>
      <c r="O89" s="60"/>
      <c r="P89" s="60"/>
      <c r="Q89" s="60"/>
      <c r="R89" s="60"/>
      <c r="S89" s="77"/>
      <c r="T89" s="70"/>
      <c r="U89" s="68"/>
    </row>
    <row r="90" ht="22.5" spans="1:21">
      <c r="A90" s="33" t="s">
        <v>51</v>
      </c>
      <c r="B90" s="33" t="s">
        <v>213</v>
      </c>
      <c r="C90" s="33" t="s">
        <v>67</v>
      </c>
      <c r="D90" s="42"/>
      <c r="E90" s="34" t="s">
        <v>55</v>
      </c>
      <c r="F90" s="35" t="s">
        <v>217</v>
      </c>
      <c r="G90" s="35" t="s">
        <v>217</v>
      </c>
      <c r="H90" s="36">
        <v>6000000</v>
      </c>
      <c r="I90" s="36"/>
      <c r="J90" s="55"/>
      <c r="K90" s="36">
        <v>3000000</v>
      </c>
      <c r="L90" s="56"/>
      <c r="M90" s="36">
        <v>3000000</v>
      </c>
      <c r="N90" s="36">
        <f t="shared" si="6"/>
        <v>3000000</v>
      </c>
      <c r="O90" s="60"/>
      <c r="P90" s="60"/>
      <c r="Q90" s="60"/>
      <c r="R90" s="60"/>
      <c r="S90" s="77"/>
      <c r="T90" s="70"/>
      <c r="U90" s="68"/>
    </row>
    <row r="91" ht="22.5" spans="1:21">
      <c r="A91" s="33" t="s">
        <v>51</v>
      </c>
      <c r="B91" s="33" t="s">
        <v>213</v>
      </c>
      <c r="C91" s="33" t="s">
        <v>67</v>
      </c>
      <c r="D91" s="42"/>
      <c r="E91" s="34" t="s">
        <v>55</v>
      </c>
      <c r="F91" s="35" t="s">
        <v>218</v>
      </c>
      <c r="G91" s="35" t="s">
        <v>218</v>
      </c>
      <c r="H91" s="36">
        <v>4000000</v>
      </c>
      <c r="I91" s="36"/>
      <c r="J91" s="55"/>
      <c r="K91" s="55"/>
      <c r="L91" s="56">
        <f t="shared" si="5"/>
        <v>0</v>
      </c>
      <c r="M91" s="55">
        <v>0</v>
      </c>
      <c r="N91" s="36">
        <f t="shared" si="6"/>
        <v>4000000</v>
      </c>
      <c r="O91" s="60"/>
      <c r="P91" s="60"/>
      <c r="Q91" s="60"/>
      <c r="R91" s="60"/>
      <c r="S91" s="77"/>
      <c r="T91" s="70"/>
      <c r="U91" s="68"/>
    </row>
    <row r="92" ht="45" spans="1:21">
      <c r="A92" s="33" t="s">
        <v>51</v>
      </c>
      <c r="B92" s="33" t="s">
        <v>213</v>
      </c>
      <c r="C92" s="33" t="s">
        <v>67</v>
      </c>
      <c r="D92" s="42"/>
      <c r="E92" s="34" t="s">
        <v>55</v>
      </c>
      <c r="F92" s="35" t="s">
        <v>219</v>
      </c>
      <c r="G92" s="35" t="s">
        <v>219</v>
      </c>
      <c r="H92" s="36">
        <v>4000000</v>
      </c>
      <c r="I92" s="36"/>
      <c r="J92" s="55"/>
      <c r="K92" s="36"/>
      <c r="L92" s="56">
        <f t="shared" si="5"/>
        <v>0</v>
      </c>
      <c r="M92" s="55"/>
      <c r="N92" s="36">
        <f t="shared" si="6"/>
        <v>4000000</v>
      </c>
      <c r="O92" s="60"/>
      <c r="P92" s="60"/>
      <c r="Q92" s="60"/>
      <c r="R92" s="60"/>
      <c r="S92" s="77"/>
      <c r="T92" s="70"/>
      <c r="U92" s="68"/>
    </row>
    <row r="93" ht="45" spans="1:21">
      <c r="A93" s="33" t="s">
        <v>51</v>
      </c>
      <c r="B93" s="33" t="s">
        <v>213</v>
      </c>
      <c r="C93" s="33" t="s">
        <v>67</v>
      </c>
      <c r="D93" s="42"/>
      <c r="E93" s="34" t="s">
        <v>55</v>
      </c>
      <c r="F93" s="35" t="s">
        <v>220</v>
      </c>
      <c r="G93" s="35" t="s">
        <v>220</v>
      </c>
      <c r="H93" s="36">
        <v>700000</v>
      </c>
      <c r="I93" s="36"/>
      <c r="J93" s="55"/>
      <c r="K93" s="55">
        <v>700000</v>
      </c>
      <c r="L93" s="56"/>
      <c r="M93" s="36">
        <v>700000</v>
      </c>
      <c r="N93" s="86"/>
      <c r="O93" s="60"/>
      <c r="P93" s="60"/>
      <c r="Q93" s="60"/>
      <c r="R93" s="60"/>
      <c r="S93" s="77"/>
      <c r="T93" s="70"/>
      <c r="U93" s="68"/>
    </row>
    <row r="94" ht="22.5" spans="1:21">
      <c r="A94" s="33" t="s">
        <v>51</v>
      </c>
      <c r="B94" s="33" t="s">
        <v>213</v>
      </c>
      <c r="C94" s="33" t="s">
        <v>67</v>
      </c>
      <c r="D94" s="42"/>
      <c r="E94" s="34" t="s">
        <v>55</v>
      </c>
      <c r="F94" s="35" t="s">
        <v>221</v>
      </c>
      <c r="G94" s="35" t="s">
        <v>221</v>
      </c>
      <c r="H94" s="36">
        <v>50000</v>
      </c>
      <c r="I94" s="36"/>
      <c r="J94" s="55"/>
      <c r="K94" s="36">
        <v>30000</v>
      </c>
      <c r="L94" s="56">
        <f t="shared" si="5"/>
        <v>25200</v>
      </c>
      <c r="M94" s="55">
        <v>30000</v>
      </c>
      <c r="N94" s="36">
        <f t="shared" si="6"/>
        <v>20000</v>
      </c>
      <c r="O94" s="60"/>
      <c r="P94" s="60"/>
      <c r="Q94" s="60"/>
      <c r="R94" s="60"/>
      <c r="S94" s="77"/>
      <c r="T94" s="70"/>
      <c r="U94" s="68"/>
    </row>
    <row r="95" ht="22.5" spans="1:21">
      <c r="A95" s="33" t="s">
        <v>51</v>
      </c>
      <c r="B95" s="33" t="s">
        <v>213</v>
      </c>
      <c r="C95" s="33" t="s">
        <v>67</v>
      </c>
      <c r="D95" s="42"/>
      <c r="E95" s="34" t="s">
        <v>55</v>
      </c>
      <c r="F95" s="35" t="s">
        <v>222</v>
      </c>
      <c r="G95" s="35" t="s">
        <v>222</v>
      </c>
      <c r="H95" s="36">
        <v>350000</v>
      </c>
      <c r="I95" s="36"/>
      <c r="J95" s="55"/>
      <c r="K95" s="36">
        <v>350000</v>
      </c>
      <c r="L95" s="56"/>
      <c r="M95" s="55">
        <v>350000</v>
      </c>
      <c r="N95" s="36">
        <f t="shared" si="6"/>
        <v>0</v>
      </c>
      <c r="O95" s="60"/>
      <c r="P95" s="60"/>
      <c r="Q95" s="60"/>
      <c r="R95" s="60"/>
      <c r="S95" s="77"/>
      <c r="T95" s="70"/>
      <c r="U95" s="68"/>
    </row>
    <row r="96" ht="112.5" spans="1:21">
      <c r="A96" s="33" t="s">
        <v>51</v>
      </c>
      <c r="B96" s="33" t="s">
        <v>213</v>
      </c>
      <c r="C96" s="33" t="s">
        <v>67</v>
      </c>
      <c r="D96" s="42"/>
      <c r="E96" s="34" t="s">
        <v>55</v>
      </c>
      <c r="F96" s="35" t="s">
        <v>223</v>
      </c>
      <c r="G96" s="35" t="s">
        <v>223</v>
      </c>
      <c r="H96" s="36">
        <v>6000000</v>
      </c>
      <c r="I96" s="36"/>
      <c r="J96" s="55"/>
      <c r="K96" s="55">
        <v>2000000</v>
      </c>
      <c r="L96" s="56">
        <f t="shared" si="5"/>
        <v>1680000</v>
      </c>
      <c r="M96" s="55">
        <v>2000000</v>
      </c>
      <c r="N96" s="36">
        <f t="shared" si="6"/>
        <v>4000000</v>
      </c>
      <c r="O96" s="60"/>
      <c r="P96" s="60"/>
      <c r="Q96" s="60"/>
      <c r="R96" s="60"/>
      <c r="S96" s="77"/>
      <c r="T96" s="70"/>
      <c r="U96" s="68"/>
    </row>
    <row r="97" ht="22.5" spans="1:21">
      <c r="A97" s="33" t="s">
        <v>51</v>
      </c>
      <c r="B97" s="33" t="s">
        <v>213</v>
      </c>
      <c r="C97" s="33" t="s">
        <v>67</v>
      </c>
      <c r="D97" s="42"/>
      <c r="E97" s="34" t="s">
        <v>55</v>
      </c>
      <c r="F97" s="35" t="s">
        <v>224</v>
      </c>
      <c r="G97" s="35" t="s">
        <v>225</v>
      </c>
      <c r="H97" s="36">
        <f>23765.9+15791.46</f>
        <v>39557.36</v>
      </c>
      <c r="I97" s="36"/>
      <c r="J97" s="55"/>
      <c r="K97" s="55"/>
      <c r="L97" s="56">
        <f t="shared" si="5"/>
        <v>0</v>
      </c>
      <c r="M97" s="55">
        <v>0</v>
      </c>
      <c r="N97" s="36">
        <f t="shared" si="6"/>
        <v>39557.36</v>
      </c>
      <c r="O97" s="60"/>
      <c r="P97" s="60"/>
      <c r="Q97" s="60"/>
      <c r="R97" s="60"/>
      <c r="S97" s="77"/>
      <c r="T97" s="70"/>
      <c r="U97" s="68"/>
    </row>
    <row r="98" ht="22.5" spans="1:21">
      <c r="A98" s="33" t="s">
        <v>51</v>
      </c>
      <c r="B98" s="33" t="s">
        <v>213</v>
      </c>
      <c r="C98" s="33" t="s">
        <v>67</v>
      </c>
      <c r="D98" s="42"/>
      <c r="E98" s="34" t="s">
        <v>55</v>
      </c>
      <c r="F98" s="35" t="s">
        <v>226</v>
      </c>
      <c r="G98" s="35" t="s">
        <v>226</v>
      </c>
      <c r="H98" s="36">
        <v>500000</v>
      </c>
      <c r="I98" s="36"/>
      <c r="J98" s="55"/>
      <c r="K98" s="36">
        <v>200000</v>
      </c>
      <c r="L98" s="56">
        <f t="shared" si="5"/>
        <v>168000</v>
      </c>
      <c r="M98" s="55">
        <v>200000</v>
      </c>
      <c r="N98" s="36">
        <f t="shared" si="6"/>
        <v>300000</v>
      </c>
      <c r="O98" s="60"/>
      <c r="P98" s="60"/>
      <c r="Q98" s="60"/>
      <c r="R98" s="60"/>
      <c r="S98" s="77"/>
      <c r="T98" s="70"/>
      <c r="U98" s="68"/>
    </row>
    <row r="99" ht="22.5" spans="1:21">
      <c r="A99" s="33" t="s">
        <v>51</v>
      </c>
      <c r="B99" s="33" t="s">
        <v>213</v>
      </c>
      <c r="C99" s="33" t="s">
        <v>67</v>
      </c>
      <c r="D99" s="42"/>
      <c r="E99" s="34" t="s">
        <v>227</v>
      </c>
      <c r="F99" s="35" t="s">
        <v>228</v>
      </c>
      <c r="G99" s="35" t="s">
        <v>229</v>
      </c>
      <c r="H99" s="36">
        <v>360000</v>
      </c>
      <c r="I99" s="36">
        <v>259900</v>
      </c>
      <c r="J99" s="55"/>
      <c r="K99" s="55"/>
      <c r="L99" s="56">
        <f t="shared" si="5"/>
        <v>0</v>
      </c>
      <c r="M99" s="55">
        <v>259900</v>
      </c>
      <c r="N99" s="36">
        <f t="shared" si="6"/>
        <v>100100</v>
      </c>
      <c r="O99" s="60"/>
      <c r="P99" s="60"/>
      <c r="Q99" s="60"/>
      <c r="R99" s="60"/>
      <c r="S99" s="77"/>
      <c r="T99" s="70"/>
      <c r="U99" s="68"/>
    </row>
    <row r="100" ht="180" spans="1:21">
      <c r="A100" s="33" t="s">
        <v>51</v>
      </c>
      <c r="B100" s="33" t="s">
        <v>213</v>
      </c>
      <c r="C100" s="33" t="s">
        <v>67</v>
      </c>
      <c r="D100" s="43"/>
      <c r="E100" s="34" t="s">
        <v>227</v>
      </c>
      <c r="F100" s="35" t="s">
        <v>230</v>
      </c>
      <c r="G100" s="35" t="s">
        <v>231</v>
      </c>
      <c r="H100" s="36">
        <v>2412538</v>
      </c>
      <c r="I100" s="36"/>
      <c r="J100" s="55"/>
      <c r="K100" s="36">
        <v>278160</v>
      </c>
      <c r="L100" s="56"/>
      <c r="M100" s="55">
        <v>278160</v>
      </c>
      <c r="N100" s="36">
        <f t="shared" si="6"/>
        <v>2134378</v>
      </c>
      <c r="O100" s="62"/>
      <c r="P100" s="62"/>
      <c r="Q100" s="62"/>
      <c r="R100" s="62"/>
      <c r="S100" s="78"/>
      <c r="T100" s="70"/>
      <c r="U100" s="68"/>
    </row>
    <row r="101" ht="22.5" spans="1:21">
      <c r="A101" s="33" t="s">
        <v>232</v>
      </c>
      <c r="B101" s="33" t="s">
        <v>186</v>
      </c>
      <c r="C101" s="33" t="s">
        <v>53</v>
      </c>
      <c r="D101" s="41" t="s">
        <v>233</v>
      </c>
      <c r="E101" s="34" t="s">
        <v>234</v>
      </c>
      <c r="F101" s="35" t="s">
        <v>59</v>
      </c>
      <c r="G101" s="35" t="s">
        <v>59</v>
      </c>
      <c r="H101" s="36">
        <v>13953</v>
      </c>
      <c r="I101" s="36"/>
      <c r="J101" s="55"/>
      <c r="K101" s="55"/>
      <c r="L101" s="56">
        <f t="shared" si="5"/>
        <v>0</v>
      </c>
      <c r="M101" s="55">
        <v>0</v>
      </c>
      <c r="N101" s="36">
        <f t="shared" si="6"/>
        <v>13953</v>
      </c>
      <c r="O101" s="59">
        <f>SUM(M101:M109)</f>
        <v>1728600</v>
      </c>
      <c r="P101" s="59">
        <v>3212220.68</v>
      </c>
      <c r="Q101" s="59">
        <v>388155</v>
      </c>
      <c r="R101" s="59"/>
      <c r="S101" s="73">
        <f>SUM(O101:R109)</f>
        <v>5328975.68</v>
      </c>
      <c r="T101" s="70"/>
      <c r="U101" s="68"/>
    </row>
    <row r="102" ht="22.5" spans="1:21">
      <c r="A102" s="33" t="s">
        <v>232</v>
      </c>
      <c r="B102" s="33" t="s">
        <v>186</v>
      </c>
      <c r="C102" s="33" t="s">
        <v>53</v>
      </c>
      <c r="D102" s="42"/>
      <c r="E102" s="34" t="s">
        <v>234</v>
      </c>
      <c r="F102" s="35" t="s">
        <v>235</v>
      </c>
      <c r="G102" s="35" t="s">
        <v>235</v>
      </c>
      <c r="H102" s="36">
        <v>50000</v>
      </c>
      <c r="I102" s="36"/>
      <c r="J102" s="55"/>
      <c r="K102" s="55"/>
      <c r="L102" s="56">
        <f t="shared" si="5"/>
        <v>0</v>
      </c>
      <c r="M102" s="55">
        <v>0</v>
      </c>
      <c r="N102" s="36">
        <f t="shared" si="6"/>
        <v>50000</v>
      </c>
      <c r="O102" s="61"/>
      <c r="P102" s="61"/>
      <c r="Q102" s="61"/>
      <c r="R102" s="61"/>
      <c r="S102" s="74"/>
      <c r="T102" s="70"/>
      <c r="U102" s="68"/>
    </row>
    <row r="103" ht="22.5" spans="1:21">
      <c r="A103" s="33" t="s">
        <v>232</v>
      </c>
      <c r="B103" s="33" t="s">
        <v>186</v>
      </c>
      <c r="C103" s="33" t="s">
        <v>53</v>
      </c>
      <c r="D103" s="42"/>
      <c r="E103" s="34" t="s">
        <v>234</v>
      </c>
      <c r="F103" s="35" t="s">
        <v>236</v>
      </c>
      <c r="G103" s="35" t="s">
        <v>236</v>
      </c>
      <c r="H103" s="36">
        <v>148000</v>
      </c>
      <c r="I103" s="36"/>
      <c r="J103" s="55"/>
      <c r="K103" s="36">
        <v>148000</v>
      </c>
      <c r="L103" s="56"/>
      <c r="M103" s="55">
        <v>148000</v>
      </c>
      <c r="N103" s="36">
        <f t="shared" si="6"/>
        <v>0</v>
      </c>
      <c r="O103" s="61"/>
      <c r="P103" s="61"/>
      <c r="Q103" s="61"/>
      <c r="R103" s="61"/>
      <c r="S103" s="74"/>
      <c r="T103" s="70"/>
      <c r="U103" s="68"/>
    </row>
    <row r="104" ht="22.5" spans="1:21">
      <c r="A104" s="33" t="s">
        <v>232</v>
      </c>
      <c r="B104" s="33" t="s">
        <v>186</v>
      </c>
      <c r="C104" s="33" t="s">
        <v>53</v>
      </c>
      <c r="D104" s="42"/>
      <c r="E104" s="34" t="s">
        <v>234</v>
      </c>
      <c r="F104" s="35" t="s">
        <v>237</v>
      </c>
      <c r="G104" s="35" t="s">
        <v>237</v>
      </c>
      <c r="H104" s="36">
        <v>783000</v>
      </c>
      <c r="I104" s="36"/>
      <c r="J104" s="55"/>
      <c r="K104" s="36">
        <v>783000</v>
      </c>
      <c r="L104" s="56">
        <f t="shared" si="5"/>
        <v>657720</v>
      </c>
      <c r="M104" s="55">
        <v>783000</v>
      </c>
      <c r="N104" s="36">
        <f t="shared" si="6"/>
        <v>0</v>
      </c>
      <c r="O104" s="61"/>
      <c r="P104" s="61"/>
      <c r="Q104" s="61"/>
      <c r="R104" s="61"/>
      <c r="S104" s="74"/>
      <c r="T104" s="70"/>
      <c r="U104" s="68"/>
    </row>
    <row r="105" ht="45" spans="1:21">
      <c r="A105" s="33" t="s">
        <v>232</v>
      </c>
      <c r="B105" s="33" t="s">
        <v>186</v>
      </c>
      <c r="C105" s="33" t="s">
        <v>53</v>
      </c>
      <c r="D105" s="42"/>
      <c r="E105" s="34" t="s">
        <v>234</v>
      </c>
      <c r="F105" s="39" t="s">
        <v>238</v>
      </c>
      <c r="G105" s="39" t="s">
        <v>238</v>
      </c>
      <c r="H105" s="36">
        <v>250000</v>
      </c>
      <c r="I105" s="36">
        <v>250000</v>
      </c>
      <c r="J105" s="55"/>
      <c r="K105" s="55"/>
      <c r="L105" s="56">
        <f t="shared" si="5"/>
        <v>0</v>
      </c>
      <c r="M105" s="55">
        <v>250000</v>
      </c>
      <c r="N105" s="36">
        <f t="shared" si="6"/>
        <v>0</v>
      </c>
      <c r="O105" s="61"/>
      <c r="P105" s="61"/>
      <c r="Q105" s="61"/>
      <c r="R105" s="61"/>
      <c r="S105" s="74"/>
      <c r="T105" s="70"/>
      <c r="U105" s="68"/>
    </row>
    <row r="106" ht="22.5" spans="1:21">
      <c r="A106" s="33" t="s">
        <v>232</v>
      </c>
      <c r="B106" s="33" t="s">
        <v>186</v>
      </c>
      <c r="C106" s="33" t="s">
        <v>53</v>
      </c>
      <c r="D106" s="42"/>
      <c r="E106" s="34" t="s">
        <v>234</v>
      </c>
      <c r="F106" s="35" t="s">
        <v>239</v>
      </c>
      <c r="G106" s="35" t="s">
        <v>239</v>
      </c>
      <c r="H106" s="36">
        <v>120000</v>
      </c>
      <c r="I106" s="36"/>
      <c r="J106" s="55"/>
      <c r="K106" s="36">
        <v>120000</v>
      </c>
      <c r="L106" s="56"/>
      <c r="M106" s="36">
        <v>120000</v>
      </c>
      <c r="N106" s="36">
        <f t="shared" si="6"/>
        <v>0</v>
      </c>
      <c r="O106" s="61"/>
      <c r="P106" s="61"/>
      <c r="Q106" s="61"/>
      <c r="R106" s="61"/>
      <c r="S106" s="74"/>
      <c r="T106" s="70"/>
      <c r="U106" s="68"/>
    </row>
    <row r="107" ht="22.5" spans="1:21">
      <c r="A107" s="33" t="s">
        <v>232</v>
      </c>
      <c r="B107" s="33" t="s">
        <v>186</v>
      </c>
      <c r="C107" s="33" t="s">
        <v>53</v>
      </c>
      <c r="D107" s="42"/>
      <c r="E107" s="34" t="s">
        <v>234</v>
      </c>
      <c r="F107" s="35" t="s">
        <v>240</v>
      </c>
      <c r="G107" s="35" t="s">
        <v>240</v>
      </c>
      <c r="H107" s="36">
        <v>126600</v>
      </c>
      <c r="I107" s="36"/>
      <c r="J107" s="55"/>
      <c r="K107" s="36">
        <v>126600</v>
      </c>
      <c r="L107" s="56">
        <f t="shared" si="5"/>
        <v>106344</v>
      </c>
      <c r="M107" s="55">
        <v>126600</v>
      </c>
      <c r="N107" s="36">
        <f t="shared" si="6"/>
        <v>0</v>
      </c>
      <c r="O107" s="61"/>
      <c r="P107" s="61"/>
      <c r="Q107" s="61"/>
      <c r="R107" s="61"/>
      <c r="S107" s="74"/>
      <c r="T107" s="70"/>
      <c r="U107" s="68"/>
    </row>
    <row r="108" ht="22.5" spans="1:21">
      <c r="A108" s="33" t="s">
        <v>232</v>
      </c>
      <c r="B108" s="33" t="s">
        <v>186</v>
      </c>
      <c r="C108" s="33" t="s">
        <v>53</v>
      </c>
      <c r="D108" s="42"/>
      <c r="E108" s="34" t="s">
        <v>234</v>
      </c>
      <c r="F108" s="35" t="s">
        <v>241</v>
      </c>
      <c r="G108" s="35" t="s">
        <v>241</v>
      </c>
      <c r="H108" s="36">
        <v>200000</v>
      </c>
      <c r="I108" s="36"/>
      <c r="J108" s="55"/>
      <c r="K108" s="36">
        <v>50000</v>
      </c>
      <c r="L108" s="56">
        <f t="shared" si="5"/>
        <v>42000</v>
      </c>
      <c r="M108" s="55">
        <v>50000</v>
      </c>
      <c r="N108" s="36">
        <f t="shared" si="6"/>
        <v>150000</v>
      </c>
      <c r="O108" s="61"/>
      <c r="P108" s="61"/>
      <c r="Q108" s="61"/>
      <c r="R108" s="61"/>
      <c r="S108" s="74"/>
      <c r="T108" s="70"/>
      <c r="U108" s="68"/>
    </row>
    <row r="109" ht="22.5" spans="1:21">
      <c r="A109" s="33" t="s">
        <v>232</v>
      </c>
      <c r="B109" s="33" t="s">
        <v>186</v>
      </c>
      <c r="C109" s="33" t="s">
        <v>53</v>
      </c>
      <c r="D109" s="43"/>
      <c r="E109" s="34" t="s">
        <v>234</v>
      </c>
      <c r="F109" s="35" t="s">
        <v>242</v>
      </c>
      <c r="G109" s="35" t="s">
        <v>243</v>
      </c>
      <c r="H109" s="36">
        <v>321000</v>
      </c>
      <c r="I109" s="36"/>
      <c r="J109" s="55"/>
      <c r="K109" s="36">
        <v>251000</v>
      </c>
      <c r="L109" s="56"/>
      <c r="M109" s="55">
        <v>251000</v>
      </c>
      <c r="N109" s="36">
        <f t="shared" si="6"/>
        <v>70000</v>
      </c>
      <c r="O109" s="63"/>
      <c r="P109" s="63"/>
      <c r="Q109" s="63"/>
      <c r="R109" s="63"/>
      <c r="S109" s="75"/>
      <c r="T109" s="70"/>
      <c r="U109" s="68"/>
    </row>
    <row r="110" ht="22.5" spans="1:21">
      <c r="A110" s="33" t="s">
        <v>232</v>
      </c>
      <c r="B110" s="33" t="s">
        <v>53</v>
      </c>
      <c r="C110" s="33" t="s">
        <v>53</v>
      </c>
      <c r="D110" s="29" t="s">
        <v>244</v>
      </c>
      <c r="E110" s="34" t="s">
        <v>245</v>
      </c>
      <c r="F110" s="35" t="s">
        <v>246</v>
      </c>
      <c r="G110" s="35" t="s">
        <v>247</v>
      </c>
      <c r="H110" s="36">
        <v>16000</v>
      </c>
      <c r="I110" s="36"/>
      <c r="J110" s="55"/>
      <c r="K110" s="55"/>
      <c r="L110" s="56">
        <f t="shared" si="5"/>
        <v>0</v>
      </c>
      <c r="M110" s="55">
        <v>0</v>
      </c>
      <c r="N110" s="36">
        <f t="shared" si="6"/>
        <v>16000</v>
      </c>
      <c r="O110" s="55">
        <f>SUM(M110:M123)</f>
        <v>16805305.28</v>
      </c>
      <c r="P110" s="55">
        <v>86469942.91</v>
      </c>
      <c r="Q110" s="58">
        <v>12182985</v>
      </c>
      <c r="R110" s="55"/>
      <c r="S110" s="88">
        <f>SUM(O110:R123)</f>
        <v>115458233.19</v>
      </c>
      <c r="T110" s="89"/>
      <c r="U110" s="68"/>
    </row>
    <row r="111" ht="45" spans="1:21">
      <c r="A111" s="33" t="s">
        <v>232</v>
      </c>
      <c r="B111" s="33" t="s">
        <v>53</v>
      </c>
      <c r="C111" s="33" t="s">
        <v>53</v>
      </c>
      <c r="D111" s="29"/>
      <c r="E111" s="34" t="s">
        <v>245</v>
      </c>
      <c r="F111" s="35" t="s">
        <v>248</v>
      </c>
      <c r="G111" s="35" t="s">
        <v>249</v>
      </c>
      <c r="H111" s="36">
        <v>7352805.28</v>
      </c>
      <c r="I111" s="36">
        <v>5953700</v>
      </c>
      <c r="J111" s="55">
        <v>1303891.24</v>
      </c>
      <c r="K111" s="55">
        <v>95214.04</v>
      </c>
      <c r="L111" s="56"/>
      <c r="M111" s="55">
        <v>7352805.28</v>
      </c>
      <c r="N111" s="36">
        <f t="shared" si="6"/>
        <v>0</v>
      </c>
      <c r="O111" s="55"/>
      <c r="P111" s="55"/>
      <c r="Q111" s="60"/>
      <c r="R111" s="55"/>
      <c r="S111" s="88"/>
      <c r="T111" s="89"/>
      <c r="U111" s="68">
        <v>1820739.24</v>
      </c>
    </row>
    <row r="112" ht="22.5" spans="1:21">
      <c r="A112" s="37" t="s">
        <v>232</v>
      </c>
      <c r="B112" s="37" t="s">
        <v>53</v>
      </c>
      <c r="C112" s="37" t="s">
        <v>67</v>
      </c>
      <c r="D112" s="29"/>
      <c r="E112" s="38" t="s">
        <v>250</v>
      </c>
      <c r="F112" s="39" t="s">
        <v>251</v>
      </c>
      <c r="G112" s="39" t="s">
        <v>252</v>
      </c>
      <c r="H112" s="40">
        <v>100000</v>
      </c>
      <c r="I112" s="40">
        <v>100000</v>
      </c>
      <c r="J112" s="55"/>
      <c r="K112" s="55"/>
      <c r="L112" s="56">
        <f t="shared" si="5"/>
        <v>0</v>
      </c>
      <c r="M112" s="55">
        <v>100000</v>
      </c>
      <c r="N112" s="36">
        <f t="shared" si="6"/>
        <v>0</v>
      </c>
      <c r="O112" s="55"/>
      <c r="P112" s="55"/>
      <c r="Q112" s="60"/>
      <c r="R112" s="55"/>
      <c r="S112" s="88"/>
      <c r="T112" s="89"/>
      <c r="U112" s="68">
        <v>100000</v>
      </c>
    </row>
    <row r="113" ht="22.5" spans="1:21">
      <c r="A113" s="37" t="s">
        <v>232</v>
      </c>
      <c r="B113" s="37" t="s">
        <v>53</v>
      </c>
      <c r="C113" s="37" t="s">
        <v>67</v>
      </c>
      <c r="D113" s="29"/>
      <c r="E113" s="38" t="s">
        <v>250</v>
      </c>
      <c r="F113" s="39" t="s">
        <v>253</v>
      </c>
      <c r="G113" s="39" t="s">
        <v>254</v>
      </c>
      <c r="H113" s="40">
        <v>2500000</v>
      </c>
      <c r="I113" s="40">
        <v>2500000</v>
      </c>
      <c r="J113" s="55"/>
      <c r="K113" s="55"/>
      <c r="L113" s="56">
        <f t="shared" si="5"/>
        <v>0</v>
      </c>
      <c r="M113" s="55">
        <v>2500000</v>
      </c>
      <c r="N113" s="36">
        <f t="shared" si="6"/>
        <v>0</v>
      </c>
      <c r="O113" s="55"/>
      <c r="P113" s="55"/>
      <c r="Q113" s="60"/>
      <c r="R113" s="55"/>
      <c r="S113" s="88"/>
      <c r="T113" s="89"/>
      <c r="U113" s="68">
        <v>625000</v>
      </c>
    </row>
    <row r="114" ht="45" spans="1:21">
      <c r="A114" s="37" t="s">
        <v>232</v>
      </c>
      <c r="B114" s="37" t="s">
        <v>53</v>
      </c>
      <c r="C114" s="37" t="s">
        <v>67</v>
      </c>
      <c r="D114" s="29"/>
      <c r="E114" s="38" t="s">
        <v>250</v>
      </c>
      <c r="F114" s="39" t="s">
        <v>255</v>
      </c>
      <c r="G114" s="39" t="s">
        <v>256</v>
      </c>
      <c r="H114" s="40">
        <v>5384500</v>
      </c>
      <c r="I114" s="40">
        <v>5384500</v>
      </c>
      <c r="J114" s="55"/>
      <c r="K114" s="55"/>
      <c r="L114" s="56">
        <f t="shared" si="5"/>
        <v>0</v>
      </c>
      <c r="M114" s="55">
        <v>5384500</v>
      </c>
      <c r="N114" s="36">
        <f t="shared" si="6"/>
        <v>0</v>
      </c>
      <c r="O114" s="55"/>
      <c r="P114" s="55"/>
      <c r="Q114" s="60"/>
      <c r="R114" s="55"/>
      <c r="S114" s="88"/>
      <c r="T114" s="89"/>
      <c r="U114" s="68">
        <v>2193550</v>
      </c>
    </row>
    <row r="115" ht="22.5" spans="1:21">
      <c r="A115" s="37" t="s">
        <v>232</v>
      </c>
      <c r="B115" s="37" t="s">
        <v>53</v>
      </c>
      <c r="C115" s="37" t="s">
        <v>67</v>
      </c>
      <c r="D115" s="29"/>
      <c r="E115" s="38" t="s">
        <v>250</v>
      </c>
      <c r="F115" s="39" t="s">
        <v>257</v>
      </c>
      <c r="G115" s="39" t="s">
        <v>258</v>
      </c>
      <c r="H115" s="40">
        <v>60000</v>
      </c>
      <c r="I115" s="40">
        <v>60000</v>
      </c>
      <c r="J115" s="55"/>
      <c r="K115" s="55"/>
      <c r="L115" s="56">
        <f t="shared" si="5"/>
        <v>0</v>
      </c>
      <c r="M115" s="55">
        <v>60000</v>
      </c>
      <c r="N115" s="36">
        <f t="shared" si="6"/>
        <v>0</v>
      </c>
      <c r="O115" s="55"/>
      <c r="P115" s="55"/>
      <c r="Q115" s="60"/>
      <c r="R115" s="55"/>
      <c r="S115" s="88"/>
      <c r="T115" s="89"/>
      <c r="U115" s="68">
        <v>60000</v>
      </c>
    </row>
    <row r="116" ht="22.5" spans="1:21">
      <c r="A116" s="33" t="s">
        <v>232</v>
      </c>
      <c r="B116" s="33" t="s">
        <v>53</v>
      </c>
      <c r="C116" s="33" t="s">
        <v>53</v>
      </c>
      <c r="D116" s="29"/>
      <c r="E116" s="34" t="s">
        <v>245</v>
      </c>
      <c r="F116" s="35" t="s">
        <v>259</v>
      </c>
      <c r="G116" s="35" t="s">
        <v>259</v>
      </c>
      <c r="H116" s="36">
        <v>180000</v>
      </c>
      <c r="I116" s="36"/>
      <c r="J116" s="55"/>
      <c r="K116" s="55"/>
      <c r="L116" s="56">
        <f t="shared" si="5"/>
        <v>0</v>
      </c>
      <c r="M116" s="55">
        <v>0</v>
      </c>
      <c r="N116" s="36">
        <f t="shared" si="6"/>
        <v>180000</v>
      </c>
      <c r="O116" s="55"/>
      <c r="P116" s="55"/>
      <c r="Q116" s="60"/>
      <c r="R116" s="55"/>
      <c r="S116" s="88"/>
      <c r="T116" s="89"/>
      <c r="U116" s="68"/>
    </row>
    <row r="117" ht="45" spans="1:21">
      <c r="A117" s="33" t="s">
        <v>232</v>
      </c>
      <c r="B117" s="33" t="s">
        <v>53</v>
      </c>
      <c r="C117" s="33" t="s">
        <v>53</v>
      </c>
      <c r="D117" s="29"/>
      <c r="E117" s="34" t="s">
        <v>245</v>
      </c>
      <c r="F117" s="35" t="s">
        <v>260</v>
      </c>
      <c r="G117" s="35" t="s">
        <v>260</v>
      </c>
      <c r="H117" s="36">
        <v>2000000</v>
      </c>
      <c r="I117" s="36"/>
      <c r="J117" s="55"/>
      <c r="K117" s="55"/>
      <c r="L117" s="56">
        <f t="shared" si="5"/>
        <v>0</v>
      </c>
      <c r="M117" s="55">
        <v>0</v>
      </c>
      <c r="N117" s="36">
        <f t="shared" si="6"/>
        <v>2000000</v>
      </c>
      <c r="O117" s="55"/>
      <c r="P117" s="55"/>
      <c r="Q117" s="60"/>
      <c r="R117" s="55"/>
      <c r="S117" s="88"/>
      <c r="T117" s="89"/>
      <c r="U117" s="68"/>
    </row>
    <row r="118" ht="22.5" spans="1:21">
      <c r="A118" s="33" t="s">
        <v>232</v>
      </c>
      <c r="B118" s="33" t="s">
        <v>53</v>
      </c>
      <c r="C118" s="33" t="s">
        <v>53</v>
      </c>
      <c r="D118" s="29"/>
      <c r="E118" s="34" t="s">
        <v>245</v>
      </c>
      <c r="F118" s="35" t="s">
        <v>261</v>
      </c>
      <c r="G118" s="35" t="s">
        <v>261</v>
      </c>
      <c r="H118" s="36">
        <v>508000</v>
      </c>
      <c r="I118" s="36"/>
      <c r="J118" s="55"/>
      <c r="K118" s="36">
        <v>508000</v>
      </c>
      <c r="L118" s="56"/>
      <c r="M118" s="55">
        <v>508000</v>
      </c>
      <c r="N118" s="36">
        <f t="shared" si="6"/>
        <v>0</v>
      </c>
      <c r="O118" s="55"/>
      <c r="P118" s="55"/>
      <c r="Q118" s="60"/>
      <c r="R118" s="55"/>
      <c r="S118" s="88"/>
      <c r="T118" s="89"/>
      <c r="U118" s="68"/>
    </row>
    <row r="119" ht="22.5" spans="1:21">
      <c r="A119" s="33" t="s">
        <v>232</v>
      </c>
      <c r="B119" s="33" t="s">
        <v>53</v>
      </c>
      <c r="C119" s="33" t="s">
        <v>53</v>
      </c>
      <c r="D119" s="29"/>
      <c r="E119" s="34" t="s">
        <v>245</v>
      </c>
      <c r="F119" s="35" t="s">
        <v>262</v>
      </c>
      <c r="G119" s="35" t="s">
        <v>262</v>
      </c>
      <c r="H119" s="36">
        <v>600000</v>
      </c>
      <c r="I119" s="36"/>
      <c r="J119" s="55"/>
      <c r="K119" s="55"/>
      <c r="L119" s="56">
        <f t="shared" si="5"/>
        <v>0</v>
      </c>
      <c r="M119" s="55">
        <v>0</v>
      </c>
      <c r="N119" s="36">
        <f t="shared" si="6"/>
        <v>600000</v>
      </c>
      <c r="O119" s="55"/>
      <c r="P119" s="55"/>
      <c r="Q119" s="60"/>
      <c r="R119" s="55"/>
      <c r="S119" s="88"/>
      <c r="T119" s="89"/>
      <c r="U119" s="68"/>
    </row>
    <row r="120" ht="22.5" spans="1:21">
      <c r="A120" s="33" t="s">
        <v>232</v>
      </c>
      <c r="B120" s="33" t="s">
        <v>53</v>
      </c>
      <c r="C120" s="33" t="s">
        <v>53</v>
      </c>
      <c r="D120" s="29"/>
      <c r="E120" s="34" t="s">
        <v>245</v>
      </c>
      <c r="F120" s="35" t="s">
        <v>263</v>
      </c>
      <c r="G120" s="35" t="s">
        <v>263</v>
      </c>
      <c r="H120" s="36">
        <v>11960</v>
      </c>
      <c r="I120" s="36"/>
      <c r="J120" s="55"/>
      <c r="K120" s="55"/>
      <c r="L120" s="56">
        <f t="shared" si="5"/>
        <v>0</v>
      </c>
      <c r="M120" s="55">
        <v>0</v>
      </c>
      <c r="N120" s="36">
        <f t="shared" si="6"/>
        <v>11960</v>
      </c>
      <c r="O120" s="55"/>
      <c r="P120" s="55"/>
      <c r="Q120" s="60"/>
      <c r="R120" s="55"/>
      <c r="S120" s="88"/>
      <c r="T120" s="89"/>
      <c r="U120" s="68"/>
    </row>
    <row r="121" ht="22.5" spans="1:21">
      <c r="A121" s="33" t="s">
        <v>232</v>
      </c>
      <c r="B121" s="33" t="s">
        <v>53</v>
      </c>
      <c r="C121" s="33" t="s">
        <v>53</v>
      </c>
      <c r="D121" s="29"/>
      <c r="E121" s="34" t="s">
        <v>245</v>
      </c>
      <c r="F121" s="35" t="s">
        <v>264</v>
      </c>
      <c r="G121" s="35" t="s">
        <v>264</v>
      </c>
      <c r="H121" s="36">
        <v>762800</v>
      </c>
      <c r="I121" s="36"/>
      <c r="J121" s="55"/>
      <c r="K121" s="55"/>
      <c r="L121" s="56">
        <f t="shared" si="5"/>
        <v>0</v>
      </c>
      <c r="M121" s="55">
        <v>0</v>
      </c>
      <c r="N121" s="36">
        <f t="shared" si="6"/>
        <v>762800</v>
      </c>
      <c r="O121" s="55"/>
      <c r="P121" s="55"/>
      <c r="Q121" s="60"/>
      <c r="R121" s="55"/>
      <c r="S121" s="88"/>
      <c r="T121" s="89"/>
      <c r="U121" s="68"/>
    </row>
    <row r="122" ht="22.5" spans="1:21">
      <c r="A122" s="33" t="s">
        <v>232</v>
      </c>
      <c r="B122" s="33" t="s">
        <v>53</v>
      </c>
      <c r="C122" s="33" t="s">
        <v>53</v>
      </c>
      <c r="D122" s="29"/>
      <c r="E122" s="34" t="s">
        <v>245</v>
      </c>
      <c r="F122" s="35" t="s">
        <v>222</v>
      </c>
      <c r="G122" s="35" t="s">
        <v>222</v>
      </c>
      <c r="H122" s="36">
        <v>900000</v>
      </c>
      <c r="I122" s="36"/>
      <c r="J122" s="55"/>
      <c r="K122" s="36">
        <v>900000</v>
      </c>
      <c r="L122" s="56"/>
      <c r="M122" s="55">
        <v>900000</v>
      </c>
      <c r="N122" s="36">
        <f t="shared" si="6"/>
        <v>0</v>
      </c>
      <c r="O122" s="55"/>
      <c r="P122" s="55"/>
      <c r="Q122" s="60"/>
      <c r="R122" s="55"/>
      <c r="S122" s="88"/>
      <c r="T122" s="89"/>
      <c r="U122" s="68" t="s">
        <v>265</v>
      </c>
    </row>
    <row r="123" ht="22.5" spans="1:21">
      <c r="A123" s="33" t="s">
        <v>232</v>
      </c>
      <c r="B123" s="33" t="s">
        <v>53</v>
      </c>
      <c r="C123" s="33" t="s">
        <v>53</v>
      </c>
      <c r="D123" s="29"/>
      <c r="E123" s="34" t="s">
        <v>245</v>
      </c>
      <c r="F123" s="35" t="s">
        <v>266</v>
      </c>
      <c r="G123" s="35" t="s">
        <v>266</v>
      </c>
      <c r="H123" s="36">
        <v>192000</v>
      </c>
      <c r="I123" s="36"/>
      <c r="J123" s="55"/>
      <c r="K123" s="55"/>
      <c r="L123" s="56">
        <f t="shared" si="5"/>
        <v>0</v>
      </c>
      <c r="M123" s="55">
        <v>0</v>
      </c>
      <c r="N123" s="36">
        <f t="shared" si="6"/>
        <v>192000</v>
      </c>
      <c r="O123" s="55"/>
      <c r="P123" s="55"/>
      <c r="Q123" s="62"/>
      <c r="R123" s="55"/>
      <c r="S123" s="88"/>
      <c r="T123" s="89"/>
      <c r="U123" s="68"/>
    </row>
    <row r="124" ht="22.5" spans="1:21">
      <c r="A124" s="37" t="s">
        <v>232</v>
      </c>
      <c r="B124" s="37" t="s">
        <v>267</v>
      </c>
      <c r="C124" s="37" t="s">
        <v>53</v>
      </c>
      <c r="D124" s="29" t="s">
        <v>268</v>
      </c>
      <c r="E124" s="38" t="s">
        <v>269</v>
      </c>
      <c r="F124" s="39" t="s">
        <v>270</v>
      </c>
      <c r="G124" s="39" t="s">
        <v>270</v>
      </c>
      <c r="H124" s="40">
        <v>474600</v>
      </c>
      <c r="I124" s="40"/>
      <c r="J124" s="57"/>
      <c r="K124" s="40">
        <v>474600</v>
      </c>
      <c r="L124" s="56"/>
      <c r="M124" s="55">
        <v>474600</v>
      </c>
      <c r="N124" s="36">
        <f t="shared" si="6"/>
        <v>0</v>
      </c>
      <c r="O124" s="36">
        <f>SUM(M124:M129)</f>
        <v>774600</v>
      </c>
      <c r="P124" s="36">
        <v>3590024.5</v>
      </c>
      <c r="Q124" s="59">
        <v>440850</v>
      </c>
      <c r="R124" s="36"/>
      <c r="S124" s="79">
        <f>SUM(O124:R129)</f>
        <v>4805474.5</v>
      </c>
      <c r="T124" s="72"/>
      <c r="U124" s="68"/>
    </row>
    <row r="125" ht="22.5" spans="1:21">
      <c r="A125" s="37" t="s">
        <v>232</v>
      </c>
      <c r="B125" s="37" t="s">
        <v>267</v>
      </c>
      <c r="C125" s="37" t="s">
        <v>67</v>
      </c>
      <c r="D125" s="29"/>
      <c r="E125" s="38" t="s">
        <v>271</v>
      </c>
      <c r="F125" s="39" t="s">
        <v>272</v>
      </c>
      <c r="G125" s="39" t="s">
        <v>273</v>
      </c>
      <c r="H125" s="40">
        <v>300000</v>
      </c>
      <c r="I125" s="40">
        <v>300000</v>
      </c>
      <c r="J125" s="55"/>
      <c r="K125" s="55"/>
      <c r="L125" s="56">
        <f t="shared" si="5"/>
        <v>0</v>
      </c>
      <c r="M125" s="55">
        <v>300000</v>
      </c>
      <c r="N125" s="36">
        <f t="shared" si="6"/>
        <v>0</v>
      </c>
      <c r="O125" s="36"/>
      <c r="P125" s="36"/>
      <c r="Q125" s="61"/>
      <c r="R125" s="36"/>
      <c r="S125" s="79"/>
      <c r="T125" s="72"/>
      <c r="U125" s="68"/>
    </row>
    <row r="126" ht="22.5" spans="1:21">
      <c r="A126" s="33" t="s">
        <v>232</v>
      </c>
      <c r="B126" s="33" t="s">
        <v>267</v>
      </c>
      <c r="C126" s="33" t="s">
        <v>53</v>
      </c>
      <c r="D126" s="29"/>
      <c r="E126" s="34" t="s">
        <v>269</v>
      </c>
      <c r="F126" s="35" t="s">
        <v>274</v>
      </c>
      <c r="G126" s="35" t="s">
        <v>274</v>
      </c>
      <c r="H126" s="36">
        <v>180000</v>
      </c>
      <c r="I126" s="36"/>
      <c r="J126" s="55"/>
      <c r="K126" s="55"/>
      <c r="L126" s="56">
        <f t="shared" si="5"/>
        <v>0</v>
      </c>
      <c r="M126" s="55">
        <v>0</v>
      </c>
      <c r="N126" s="36">
        <f t="shared" si="6"/>
        <v>180000</v>
      </c>
      <c r="O126" s="36"/>
      <c r="P126" s="36"/>
      <c r="Q126" s="61"/>
      <c r="R126" s="36"/>
      <c r="S126" s="79"/>
      <c r="T126" s="70"/>
      <c r="U126" s="68"/>
    </row>
    <row r="127" ht="22.5" spans="1:21">
      <c r="A127" s="33" t="s">
        <v>232</v>
      </c>
      <c r="B127" s="33" t="s">
        <v>267</v>
      </c>
      <c r="C127" s="33" t="s">
        <v>53</v>
      </c>
      <c r="D127" s="29"/>
      <c r="E127" s="34" t="s">
        <v>269</v>
      </c>
      <c r="F127" s="35" t="s">
        <v>59</v>
      </c>
      <c r="G127" s="35" t="s">
        <v>59</v>
      </c>
      <c r="H127" s="36">
        <v>27004.33</v>
      </c>
      <c r="I127" s="36"/>
      <c r="J127" s="55"/>
      <c r="K127" s="55"/>
      <c r="L127" s="56">
        <f t="shared" si="5"/>
        <v>0</v>
      </c>
      <c r="M127" s="55">
        <v>0</v>
      </c>
      <c r="N127" s="36">
        <f t="shared" si="6"/>
        <v>27004.33</v>
      </c>
      <c r="O127" s="36"/>
      <c r="P127" s="36"/>
      <c r="Q127" s="61"/>
      <c r="R127" s="36"/>
      <c r="S127" s="79"/>
      <c r="T127" s="70"/>
      <c r="U127" s="68"/>
    </row>
    <row r="128" ht="22.5" spans="1:21">
      <c r="A128" s="33" t="s">
        <v>232</v>
      </c>
      <c r="B128" s="33" t="s">
        <v>267</v>
      </c>
      <c r="C128" s="33" t="s">
        <v>53</v>
      </c>
      <c r="D128" s="29"/>
      <c r="E128" s="34" t="s">
        <v>269</v>
      </c>
      <c r="F128" s="35" t="s">
        <v>275</v>
      </c>
      <c r="G128" s="35" t="s">
        <v>275</v>
      </c>
      <c r="H128" s="36">
        <v>583840</v>
      </c>
      <c r="I128" s="36"/>
      <c r="J128" s="55"/>
      <c r="K128" s="55"/>
      <c r="L128" s="56">
        <f t="shared" si="5"/>
        <v>0</v>
      </c>
      <c r="M128" s="55">
        <v>0</v>
      </c>
      <c r="N128" s="36">
        <f t="shared" si="6"/>
        <v>583840</v>
      </c>
      <c r="O128" s="36"/>
      <c r="P128" s="36"/>
      <c r="Q128" s="61"/>
      <c r="R128" s="36"/>
      <c r="S128" s="79"/>
      <c r="T128" s="70"/>
      <c r="U128" s="68"/>
    </row>
    <row r="129" ht="45" spans="1:21">
      <c r="A129" s="33" t="s">
        <v>232</v>
      </c>
      <c r="B129" s="33" t="s">
        <v>267</v>
      </c>
      <c r="C129" s="33" t="s">
        <v>53</v>
      </c>
      <c r="D129" s="29"/>
      <c r="E129" s="34" t="s">
        <v>269</v>
      </c>
      <c r="F129" s="35" t="s">
        <v>276</v>
      </c>
      <c r="G129" s="35" t="s">
        <v>276</v>
      </c>
      <c r="H129" s="36">
        <v>212000</v>
      </c>
      <c r="I129" s="36"/>
      <c r="J129" s="55"/>
      <c r="K129" s="55"/>
      <c r="L129" s="56">
        <f t="shared" si="5"/>
        <v>0</v>
      </c>
      <c r="M129" s="55">
        <v>0</v>
      </c>
      <c r="N129" s="36">
        <f t="shared" si="6"/>
        <v>212000</v>
      </c>
      <c r="O129" s="36"/>
      <c r="P129" s="36"/>
      <c r="Q129" s="63"/>
      <c r="R129" s="36"/>
      <c r="S129" s="79"/>
      <c r="T129" s="70"/>
      <c r="U129" s="68"/>
    </row>
    <row r="130" ht="22.5" spans="1:21">
      <c r="A130" s="33" t="s">
        <v>232</v>
      </c>
      <c r="B130" s="33" t="s">
        <v>277</v>
      </c>
      <c r="C130" s="33" t="s">
        <v>53</v>
      </c>
      <c r="D130" s="41" t="s">
        <v>278</v>
      </c>
      <c r="E130" s="34" t="s">
        <v>279</v>
      </c>
      <c r="F130" s="35" t="s">
        <v>280</v>
      </c>
      <c r="G130" s="35" t="s">
        <v>280</v>
      </c>
      <c r="H130" s="36">
        <v>237420</v>
      </c>
      <c r="I130" s="36"/>
      <c r="J130" s="55"/>
      <c r="K130" s="36">
        <v>237420</v>
      </c>
      <c r="L130" s="56"/>
      <c r="M130" s="55">
        <v>237420</v>
      </c>
      <c r="N130" s="36">
        <f t="shared" si="6"/>
        <v>0</v>
      </c>
      <c r="O130" s="58">
        <f>SUM(M130:M131)</f>
        <v>1040020</v>
      </c>
      <c r="P130" s="58">
        <v>3527101.49</v>
      </c>
      <c r="Q130" s="58">
        <v>667678</v>
      </c>
      <c r="R130" s="58"/>
      <c r="S130" s="76">
        <f>SUM(O130:R131)</f>
        <v>5234799.49</v>
      </c>
      <c r="T130" s="70"/>
      <c r="U130" s="68"/>
    </row>
    <row r="131" ht="22.5" spans="1:21">
      <c r="A131" s="37" t="s">
        <v>232</v>
      </c>
      <c r="B131" s="37" t="s">
        <v>277</v>
      </c>
      <c r="C131" s="37" t="s">
        <v>67</v>
      </c>
      <c r="D131" s="43"/>
      <c r="E131" s="38" t="s">
        <v>281</v>
      </c>
      <c r="F131" s="39" t="s">
        <v>282</v>
      </c>
      <c r="G131" s="39" t="s">
        <v>283</v>
      </c>
      <c r="H131" s="40">
        <v>802600</v>
      </c>
      <c r="I131" s="40">
        <v>802600</v>
      </c>
      <c r="J131" s="55"/>
      <c r="K131" s="55"/>
      <c r="L131" s="56">
        <f t="shared" si="5"/>
        <v>0</v>
      </c>
      <c r="M131" s="55">
        <v>802600</v>
      </c>
      <c r="N131" s="36">
        <f t="shared" si="6"/>
        <v>0</v>
      </c>
      <c r="O131" s="62"/>
      <c r="P131" s="62"/>
      <c r="Q131" s="62"/>
      <c r="R131" s="62"/>
      <c r="S131" s="78"/>
      <c r="T131" s="72"/>
      <c r="U131" s="68"/>
    </row>
    <row r="132" ht="22.5" spans="1:21">
      <c r="A132" s="33" t="s">
        <v>284</v>
      </c>
      <c r="B132" s="33" t="s">
        <v>74</v>
      </c>
      <c r="C132" s="33" t="s">
        <v>53</v>
      </c>
      <c r="D132" s="41" t="s">
        <v>285</v>
      </c>
      <c r="E132" s="34" t="s">
        <v>286</v>
      </c>
      <c r="F132" s="35" t="s">
        <v>287</v>
      </c>
      <c r="G132" s="35" t="s">
        <v>287</v>
      </c>
      <c r="H132" s="36">
        <v>21675693.6</v>
      </c>
      <c r="I132" s="36">
        <v>11155600</v>
      </c>
      <c r="J132" s="55">
        <v>10520093.6</v>
      </c>
      <c r="K132" s="55"/>
      <c r="L132" s="56">
        <f t="shared" si="5"/>
        <v>0</v>
      </c>
      <c r="M132" s="55">
        <v>21675693.6</v>
      </c>
      <c r="N132" s="36">
        <f t="shared" si="6"/>
        <v>0</v>
      </c>
      <c r="O132" s="58">
        <f>SUM(M132:M138)</f>
        <v>29995693.6</v>
      </c>
      <c r="P132" s="58">
        <v>2950253.7</v>
      </c>
      <c r="Q132" s="58">
        <v>350000</v>
      </c>
      <c r="R132" s="58"/>
      <c r="S132" s="76">
        <f>SUM(O132:R138)</f>
        <v>33295947.3</v>
      </c>
      <c r="T132" s="70"/>
      <c r="U132" s="68"/>
    </row>
    <row r="133" ht="45" spans="1:21">
      <c r="A133" s="33" t="s">
        <v>284</v>
      </c>
      <c r="B133" s="33" t="s">
        <v>74</v>
      </c>
      <c r="C133" s="33" t="s">
        <v>53</v>
      </c>
      <c r="D133" s="42"/>
      <c r="E133" s="34" t="s">
        <v>286</v>
      </c>
      <c r="F133" s="35" t="s">
        <v>288</v>
      </c>
      <c r="G133" s="35" t="s">
        <v>289</v>
      </c>
      <c r="H133" s="36">
        <v>30000</v>
      </c>
      <c r="I133" s="36"/>
      <c r="J133" s="55"/>
      <c r="K133" s="55"/>
      <c r="L133" s="56">
        <f t="shared" ref="L133:L196" si="7">K133*84%</f>
        <v>0</v>
      </c>
      <c r="M133" s="36">
        <v>30000</v>
      </c>
      <c r="N133" s="91"/>
      <c r="O133" s="60"/>
      <c r="P133" s="60"/>
      <c r="Q133" s="60"/>
      <c r="R133" s="60"/>
      <c r="S133" s="77"/>
      <c r="T133" s="70"/>
      <c r="U133" s="68"/>
    </row>
    <row r="134" ht="22.5" spans="1:21">
      <c r="A134" s="33" t="s">
        <v>284</v>
      </c>
      <c r="B134" s="33" t="s">
        <v>74</v>
      </c>
      <c r="C134" s="33" t="s">
        <v>53</v>
      </c>
      <c r="D134" s="42"/>
      <c r="E134" s="34" t="s">
        <v>286</v>
      </c>
      <c r="F134" s="35" t="s">
        <v>290</v>
      </c>
      <c r="G134" s="35" t="s">
        <v>291</v>
      </c>
      <c r="H134" s="36">
        <v>2000000</v>
      </c>
      <c r="I134" s="36"/>
      <c r="J134" s="55"/>
      <c r="K134" s="36">
        <v>2000000</v>
      </c>
      <c r="L134" s="56">
        <f t="shared" si="7"/>
        <v>1680000</v>
      </c>
      <c r="M134" s="55">
        <v>2000000</v>
      </c>
      <c r="N134" s="36">
        <f t="shared" si="6"/>
        <v>0</v>
      </c>
      <c r="O134" s="60"/>
      <c r="P134" s="60"/>
      <c r="Q134" s="60"/>
      <c r="R134" s="60"/>
      <c r="S134" s="77"/>
      <c r="T134" s="70"/>
      <c r="U134" s="68"/>
    </row>
    <row r="135" ht="22.5" spans="1:21">
      <c r="A135" s="33" t="s">
        <v>284</v>
      </c>
      <c r="B135" s="33" t="s">
        <v>74</v>
      </c>
      <c r="C135" s="33" t="s">
        <v>53</v>
      </c>
      <c r="D135" s="42"/>
      <c r="E135" s="34" t="s">
        <v>286</v>
      </c>
      <c r="F135" s="35" t="s">
        <v>292</v>
      </c>
      <c r="G135" s="35" t="s">
        <v>293</v>
      </c>
      <c r="H135" s="36">
        <v>50000</v>
      </c>
      <c r="I135" s="36"/>
      <c r="J135" s="55"/>
      <c r="K135" s="55"/>
      <c r="L135" s="56">
        <f t="shared" si="7"/>
        <v>0</v>
      </c>
      <c r="M135" s="55">
        <v>50000</v>
      </c>
      <c r="N135" s="36">
        <f t="shared" si="6"/>
        <v>0</v>
      </c>
      <c r="O135" s="60"/>
      <c r="P135" s="60"/>
      <c r="Q135" s="60"/>
      <c r="R135" s="60"/>
      <c r="S135" s="77"/>
      <c r="T135" s="70"/>
      <c r="U135" s="68"/>
    </row>
    <row r="136" ht="22.5" spans="1:21">
      <c r="A136" s="33" t="s">
        <v>284</v>
      </c>
      <c r="B136" s="33" t="s">
        <v>74</v>
      </c>
      <c r="C136" s="33" t="s">
        <v>53</v>
      </c>
      <c r="D136" s="42"/>
      <c r="E136" s="34" t="s">
        <v>286</v>
      </c>
      <c r="F136" s="35" t="s">
        <v>294</v>
      </c>
      <c r="G136" s="35" t="s">
        <v>294</v>
      </c>
      <c r="H136" s="36">
        <v>260000</v>
      </c>
      <c r="I136" s="36"/>
      <c r="J136" s="55"/>
      <c r="K136" s="55"/>
      <c r="L136" s="56">
        <f t="shared" si="7"/>
        <v>0</v>
      </c>
      <c r="M136" s="55">
        <v>0</v>
      </c>
      <c r="N136" s="36">
        <f t="shared" si="6"/>
        <v>260000</v>
      </c>
      <c r="O136" s="60"/>
      <c r="P136" s="60"/>
      <c r="Q136" s="60"/>
      <c r="R136" s="60"/>
      <c r="S136" s="77"/>
      <c r="T136" s="70"/>
      <c r="U136" s="68"/>
    </row>
    <row r="137" ht="22.5" spans="1:21">
      <c r="A137" s="33" t="s">
        <v>284</v>
      </c>
      <c r="B137" s="33" t="s">
        <v>74</v>
      </c>
      <c r="C137" s="33" t="s">
        <v>53</v>
      </c>
      <c r="D137" s="42"/>
      <c r="E137" s="34" t="s">
        <v>286</v>
      </c>
      <c r="F137" s="35" t="s">
        <v>295</v>
      </c>
      <c r="G137" s="39" t="s">
        <v>296</v>
      </c>
      <c r="H137" s="36">
        <v>3840000</v>
      </c>
      <c r="I137" s="36">
        <v>2840000</v>
      </c>
      <c r="J137" s="55">
        <v>1000000</v>
      </c>
      <c r="K137" s="55"/>
      <c r="L137" s="56">
        <f t="shared" si="7"/>
        <v>0</v>
      </c>
      <c r="M137" s="55">
        <v>3840000</v>
      </c>
      <c r="N137" s="36">
        <f t="shared" si="6"/>
        <v>0</v>
      </c>
      <c r="O137" s="60"/>
      <c r="P137" s="60"/>
      <c r="Q137" s="60"/>
      <c r="R137" s="60"/>
      <c r="S137" s="77"/>
      <c r="T137" s="70"/>
      <c r="U137" s="68"/>
    </row>
    <row r="138" ht="22.5" spans="1:21">
      <c r="A138" s="33" t="s">
        <v>284</v>
      </c>
      <c r="B138" s="33" t="s">
        <v>74</v>
      </c>
      <c r="C138" s="33" t="s">
        <v>53</v>
      </c>
      <c r="D138" s="43"/>
      <c r="E138" s="34" t="s">
        <v>286</v>
      </c>
      <c r="F138" s="35" t="s">
        <v>297</v>
      </c>
      <c r="G138" s="35" t="s">
        <v>297</v>
      </c>
      <c r="H138" s="36">
        <v>2400000</v>
      </c>
      <c r="I138" s="36"/>
      <c r="J138" s="55">
        <v>2400000</v>
      </c>
      <c r="K138" s="55"/>
      <c r="L138" s="56">
        <f t="shared" si="7"/>
        <v>0</v>
      </c>
      <c r="M138" s="55">
        <v>2400000</v>
      </c>
      <c r="N138" s="36">
        <f t="shared" si="6"/>
        <v>0</v>
      </c>
      <c r="O138" s="62"/>
      <c r="P138" s="62"/>
      <c r="Q138" s="62"/>
      <c r="R138" s="62"/>
      <c r="S138" s="78"/>
      <c r="T138" s="70"/>
      <c r="U138" s="68"/>
    </row>
    <row r="139" s="14" customFormat="1" ht="45" spans="1:21">
      <c r="A139" s="83" t="s">
        <v>298</v>
      </c>
      <c r="B139" s="83" t="s">
        <v>267</v>
      </c>
      <c r="C139" s="83" t="s">
        <v>53</v>
      </c>
      <c r="D139" s="90" t="s">
        <v>299</v>
      </c>
      <c r="E139" s="84" t="s">
        <v>300</v>
      </c>
      <c r="F139" s="85" t="s">
        <v>301</v>
      </c>
      <c r="G139" s="85" t="s">
        <v>302</v>
      </c>
      <c r="H139" s="65">
        <v>3000000</v>
      </c>
      <c r="I139" s="65">
        <v>3000000</v>
      </c>
      <c r="J139" s="64"/>
      <c r="K139" s="64"/>
      <c r="L139" s="56">
        <f t="shared" si="7"/>
        <v>0</v>
      </c>
      <c r="M139" s="64">
        <v>3000000</v>
      </c>
      <c r="N139" s="65">
        <f t="shared" si="6"/>
        <v>0</v>
      </c>
      <c r="O139" s="92">
        <f>SUM(M139:M148)</f>
        <v>7190000</v>
      </c>
      <c r="P139" s="92"/>
      <c r="Q139" s="92"/>
      <c r="R139" s="92"/>
      <c r="S139" s="95">
        <f>SUM(O139:R148)</f>
        <v>7190000</v>
      </c>
      <c r="T139" s="87"/>
      <c r="U139" s="82" t="s">
        <v>143</v>
      </c>
    </row>
    <row r="140" ht="90" spans="1:21">
      <c r="A140" s="33" t="s">
        <v>298</v>
      </c>
      <c r="B140" s="33" t="s">
        <v>267</v>
      </c>
      <c r="C140" s="33" t="s">
        <v>53</v>
      </c>
      <c r="D140" s="42"/>
      <c r="E140" s="34" t="s">
        <v>303</v>
      </c>
      <c r="F140" s="35" t="s">
        <v>304</v>
      </c>
      <c r="G140" s="35" t="s">
        <v>304</v>
      </c>
      <c r="H140" s="36">
        <v>1500000</v>
      </c>
      <c r="I140" s="36"/>
      <c r="J140" s="55"/>
      <c r="K140" s="36"/>
      <c r="L140" s="56">
        <f t="shared" si="7"/>
        <v>0</v>
      </c>
      <c r="M140" s="36"/>
      <c r="N140" s="36">
        <v>1500000</v>
      </c>
      <c r="O140" s="60"/>
      <c r="P140" s="60"/>
      <c r="Q140" s="60"/>
      <c r="R140" s="60"/>
      <c r="S140" s="77"/>
      <c r="T140" s="96"/>
      <c r="U140" s="68"/>
    </row>
    <row r="141" ht="22.5" spans="1:21">
      <c r="A141" s="33" t="s">
        <v>298</v>
      </c>
      <c r="B141" s="33" t="s">
        <v>267</v>
      </c>
      <c r="C141" s="33" t="s">
        <v>53</v>
      </c>
      <c r="D141" s="42"/>
      <c r="E141" s="34" t="s">
        <v>303</v>
      </c>
      <c r="F141" s="35" t="s">
        <v>305</v>
      </c>
      <c r="G141" s="35" t="s">
        <v>305</v>
      </c>
      <c r="H141" s="36">
        <v>500000</v>
      </c>
      <c r="I141" s="36"/>
      <c r="J141" s="55"/>
      <c r="K141" s="36"/>
      <c r="L141" s="56">
        <f t="shared" si="7"/>
        <v>0</v>
      </c>
      <c r="M141" s="36"/>
      <c r="N141" s="36">
        <v>500000</v>
      </c>
      <c r="O141" s="60"/>
      <c r="P141" s="60"/>
      <c r="Q141" s="60"/>
      <c r="R141" s="60"/>
      <c r="S141" s="77"/>
      <c r="T141" s="96"/>
      <c r="U141" s="68"/>
    </row>
    <row r="142" ht="22.5" spans="1:21">
      <c r="A142" s="33" t="s">
        <v>298</v>
      </c>
      <c r="B142" s="33" t="s">
        <v>267</v>
      </c>
      <c r="C142" s="33" t="s">
        <v>53</v>
      </c>
      <c r="D142" s="42"/>
      <c r="E142" s="34" t="s">
        <v>303</v>
      </c>
      <c r="F142" s="35" t="s">
        <v>306</v>
      </c>
      <c r="G142" s="35" t="s">
        <v>306</v>
      </c>
      <c r="H142" s="36">
        <v>600000</v>
      </c>
      <c r="I142" s="36"/>
      <c r="J142" s="55"/>
      <c r="K142" s="55"/>
      <c r="L142" s="56">
        <f t="shared" si="7"/>
        <v>0</v>
      </c>
      <c r="M142" s="36"/>
      <c r="N142" s="55">
        <v>600000</v>
      </c>
      <c r="O142" s="60"/>
      <c r="P142" s="60"/>
      <c r="Q142" s="60"/>
      <c r="R142" s="60"/>
      <c r="S142" s="77"/>
      <c r="T142" s="96"/>
      <c r="U142" s="68"/>
    </row>
    <row r="143" ht="22.5" spans="1:21">
      <c r="A143" s="33" t="s">
        <v>298</v>
      </c>
      <c r="B143" s="33" t="s">
        <v>267</v>
      </c>
      <c r="C143" s="33" t="s">
        <v>53</v>
      </c>
      <c r="D143" s="42"/>
      <c r="E143" s="34" t="s">
        <v>303</v>
      </c>
      <c r="F143" s="35" t="s">
        <v>307</v>
      </c>
      <c r="G143" s="35" t="s">
        <v>307</v>
      </c>
      <c r="H143" s="36">
        <v>551760</v>
      </c>
      <c r="I143" s="36"/>
      <c r="J143" s="55"/>
      <c r="K143" s="36"/>
      <c r="L143" s="56">
        <f t="shared" si="7"/>
        <v>0</v>
      </c>
      <c r="M143" s="36"/>
      <c r="N143" s="36">
        <v>551760</v>
      </c>
      <c r="O143" s="60"/>
      <c r="P143" s="60"/>
      <c r="Q143" s="60"/>
      <c r="R143" s="60"/>
      <c r="S143" s="77"/>
      <c r="T143" s="96"/>
      <c r="U143" s="68"/>
    </row>
    <row r="144" ht="22.5" spans="1:21">
      <c r="A144" s="33" t="s">
        <v>298</v>
      </c>
      <c r="B144" s="33" t="s">
        <v>267</v>
      </c>
      <c r="C144" s="33" t="s">
        <v>53</v>
      </c>
      <c r="D144" s="42"/>
      <c r="E144" s="34" t="s">
        <v>303</v>
      </c>
      <c r="F144" s="35" t="s">
        <v>308</v>
      </c>
      <c r="G144" s="35" t="s">
        <v>308</v>
      </c>
      <c r="H144" s="36">
        <v>1200000</v>
      </c>
      <c r="I144" s="36"/>
      <c r="J144" s="55"/>
      <c r="K144" s="36"/>
      <c r="L144" s="56">
        <f t="shared" si="7"/>
        <v>0</v>
      </c>
      <c r="M144" s="36"/>
      <c r="N144" s="36">
        <v>1200000</v>
      </c>
      <c r="O144" s="60"/>
      <c r="P144" s="60"/>
      <c r="Q144" s="60"/>
      <c r="R144" s="60"/>
      <c r="S144" s="77"/>
      <c r="T144" s="96"/>
      <c r="U144" s="68"/>
    </row>
    <row r="145" ht="22.5" spans="1:21">
      <c r="A145" s="33" t="s">
        <v>298</v>
      </c>
      <c r="B145" s="33" t="s">
        <v>267</v>
      </c>
      <c r="C145" s="33" t="s">
        <v>53</v>
      </c>
      <c r="D145" s="42"/>
      <c r="E145" s="34" t="s">
        <v>303</v>
      </c>
      <c r="F145" s="35" t="s">
        <v>309</v>
      </c>
      <c r="G145" s="35" t="s">
        <v>309</v>
      </c>
      <c r="H145" s="36">
        <v>800000</v>
      </c>
      <c r="I145" s="36"/>
      <c r="J145" s="55"/>
      <c r="K145" s="36"/>
      <c r="L145" s="56">
        <f t="shared" si="7"/>
        <v>0</v>
      </c>
      <c r="M145" s="36"/>
      <c r="N145" s="36">
        <v>800000</v>
      </c>
      <c r="O145" s="60"/>
      <c r="P145" s="60"/>
      <c r="Q145" s="60"/>
      <c r="R145" s="60"/>
      <c r="S145" s="77"/>
      <c r="T145" s="96"/>
      <c r="U145" s="68"/>
    </row>
    <row r="146" ht="22.5" spans="1:21">
      <c r="A146" s="33" t="s">
        <v>298</v>
      </c>
      <c r="B146" s="33" t="s">
        <v>267</v>
      </c>
      <c r="C146" s="33" t="s">
        <v>53</v>
      </c>
      <c r="D146" s="42"/>
      <c r="E146" s="34" t="s">
        <v>303</v>
      </c>
      <c r="F146" s="35" t="s">
        <v>310</v>
      </c>
      <c r="G146" s="35" t="s">
        <v>310</v>
      </c>
      <c r="H146" s="36">
        <v>100000</v>
      </c>
      <c r="I146" s="36"/>
      <c r="J146" s="55"/>
      <c r="K146" s="36"/>
      <c r="L146" s="56">
        <f t="shared" si="7"/>
        <v>0</v>
      </c>
      <c r="M146" s="36"/>
      <c r="N146" s="36">
        <v>100000</v>
      </c>
      <c r="O146" s="60"/>
      <c r="P146" s="60"/>
      <c r="Q146" s="60"/>
      <c r="R146" s="60"/>
      <c r="S146" s="77"/>
      <c r="T146" s="96"/>
      <c r="U146" s="68"/>
    </row>
    <row r="147" ht="22.5" spans="1:21">
      <c r="A147" s="33" t="s">
        <v>298</v>
      </c>
      <c r="B147" s="33" t="s">
        <v>267</v>
      </c>
      <c r="C147" s="33" t="s">
        <v>53</v>
      </c>
      <c r="D147" s="42"/>
      <c r="E147" s="34" t="s">
        <v>303</v>
      </c>
      <c r="F147" s="35" t="s">
        <v>311</v>
      </c>
      <c r="G147" s="35" t="s">
        <v>311</v>
      </c>
      <c r="H147" s="36">
        <v>800000</v>
      </c>
      <c r="I147" s="36"/>
      <c r="J147" s="55"/>
      <c r="K147" s="36"/>
      <c r="L147" s="56">
        <f t="shared" si="7"/>
        <v>0</v>
      </c>
      <c r="M147" s="36"/>
      <c r="N147" s="36">
        <v>800000</v>
      </c>
      <c r="O147" s="60"/>
      <c r="P147" s="60"/>
      <c r="Q147" s="60"/>
      <c r="R147" s="60"/>
      <c r="S147" s="77"/>
      <c r="T147" s="96"/>
      <c r="U147" s="68"/>
    </row>
    <row r="148" ht="22.5" spans="1:21">
      <c r="A148" s="37" t="s">
        <v>298</v>
      </c>
      <c r="B148" s="37" t="s">
        <v>74</v>
      </c>
      <c r="C148" s="37" t="s">
        <v>67</v>
      </c>
      <c r="D148" s="43"/>
      <c r="E148" s="38" t="s">
        <v>312</v>
      </c>
      <c r="F148" s="39" t="s">
        <v>313</v>
      </c>
      <c r="G148" s="39" t="s">
        <v>314</v>
      </c>
      <c r="H148" s="40">
        <v>4190000</v>
      </c>
      <c r="I148" s="40">
        <v>4190000</v>
      </c>
      <c r="J148" s="55"/>
      <c r="K148" s="55"/>
      <c r="L148" s="56">
        <f t="shared" si="7"/>
        <v>0</v>
      </c>
      <c r="M148" s="55">
        <v>4190000</v>
      </c>
      <c r="N148" s="36">
        <f t="shared" ref="N148:N160" si="8">H148-M148</f>
        <v>0</v>
      </c>
      <c r="O148" s="62"/>
      <c r="P148" s="62"/>
      <c r="Q148" s="62"/>
      <c r="R148" s="62"/>
      <c r="S148" s="78"/>
      <c r="T148" s="72"/>
      <c r="U148" s="68"/>
    </row>
    <row r="149" ht="45" spans="1:21">
      <c r="A149" s="33" t="s">
        <v>51</v>
      </c>
      <c r="B149" s="33" t="s">
        <v>107</v>
      </c>
      <c r="C149" s="33" t="s">
        <v>53</v>
      </c>
      <c r="D149" s="41" t="s">
        <v>315</v>
      </c>
      <c r="E149" s="34" t="s">
        <v>109</v>
      </c>
      <c r="F149" s="35" t="s">
        <v>316</v>
      </c>
      <c r="G149" s="35" t="s">
        <v>316</v>
      </c>
      <c r="H149" s="36">
        <v>50000</v>
      </c>
      <c r="I149" s="36"/>
      <c r="J149" s="55"/>
      <c r="K149" s="36">
        <v>50000</v>
      </c>
      <c r="L149" s="56"/>
      <c r="M149" s="55">
        <v>50000</v>
      </c>
      <c r="N149" s="36">
        <f t="shared" si="8"/>
        <v>0</v>
      </c>
      <c r="O149" s="58">
        <f>SUM(M149:M156)</f>
        <v>852400</v>
      </c>
      <c r="P149" s="58">
        <v>406202.25</v>
      </c>
      <c r="Q149" s="58">
        <v>40000</v>
      </c>
      <c r="R149" s="58"/>
      <c r="S149" s="76">
        <f>SUM(O149:Q156)</f>
        <v>1298602.25</v>
      </c>
      <c r="T149" s="70"/>
      <c r="U149" s="68"/>
    </row>
    <row r="150" ht="22.5" spans="1:21">
      <c r="A150" s="33" t="s">
        <v>51</v>
      </c>
      <c r="B150" s="33" t="s">
        <v>107</v>
      </c>
      <c r="C150" s="33" t="s">
        <v>53</v>
      </c>
      <c r="D150" s="42"/>
      <c r="E150" s="34" t="s">
        <v>109</v>
      </c>
      <c r="F150" s="35" t="s">
        <v>317</v>
      </c>
      <c r="G150" s="35" t="s">
        <v>317</v>
      </c>
      <c r="H150" s="36">
        <v>50000</v>
      </c>
      <c r="I150" s="36"/>
      <c r="J150" s="55"/>
      <c r="K150" s="55"/>
      <c r="L150" s="56">
        <f t="shared" si="7"/>
        <v>0</v>
      </c>
      <c r="M150" s="55">
        <v>0</v>
      </c>
      <c r="N150" s="36">
        <f t="shared" si="8"/>
        <v>50000</v>
      </c>
      <c r="O150" s="60"/>
      <c r="P150" s="60"/>
      <c r="Q150" s="60"/>
      <c r="R150" s="60"/>
      <c r="S150" s="77"/>
      <c r="T150" s="70"/>
      <c r="U150" s="68"/>
    </row>
    <row r="151" ht="22.5" spans="1:21">
      <c r="A151" s="33" t="s">
        <v>51</v>
      </c>
      <c r="B151" s="33" t="s">
        <v>107</v>
      </c>
      <c r="C151" s="33" t="s">
        <v>53</v>
      </c>
      <c r="D151" s="42"/>
      <c r="E151" s="34" t="s">
        <v>109</v>
      </c>
      <c r="F151" s="35" t="s">
        <v>318</v>
      </c>
      <c r="G151" s="35" t="s">
        <v>318</v>
      </c>
      <c r="H151" s="36">
        <v>300000</v>
      </c>
      <c r="I151" s="36"/>
      <c r="J151" s="55"/>
      <c r="K151" s="55"/>
      <c r="L151" s="56">
        <f t="shared" si="7"/>
        <v>0</v>
      </c>
      <c r="M151" s="55">
        <v>0</v>
      </c>
      <c r="N151" s="36">
        <f t="shared" si="8"/>
        <v>300000</v>
      </c>
      <c r="O151" s="60"/>
      <c r="P151" s="60"/>
      <c r="Q151" s="60"/>
      <c r="R151" s="60"/>
      <c r="S151" s="77"/>
      <c r="T151" s="70"/>
      <c r="U151" s="68"/>
    </row>
    <row r="152" ht="22.5" spans="1:21">
      <c r="A152" s="33" t="s">
        <v>51</v>
      </c>
      <c r="B152" s="33" t="s">
        <v>107</v>
      </c>
      <c r="C152" s="33" t="s">
        <v>53</v>
      </c>
      <c r="D152" s="42"/>
      <c r="E152" s="34" t="s">
        <v>109</v>
      </c>
      <c r="F152" s="35" t="s">
        <v>319</v>
      </c>
      <c r="G152" s="35" t="s">
        <v>319</v>
      </c>
      <c r="H152" s="36">
        <v>162400</v>
      </c>
      <c r="I152" s="36"/>
      <c r="J152" s="55"/>
      <c r="K152" s="55">
        <v>162400</v>
      </c>
      <c r="L152" s="56"/>
      <c r="M152" s="55">
        <v>162400</v>
      </c>
      <c r="N152" s="36">
        <f t="shared" si="8"/>
        <v>0</v>
      </c>
      <c r="O152" s="60"/>
      <c r="P152" s="60"/>
      <c r="Q152" s="60"/>
      <c r="R152" s="60"/>
      <c r="S152" s="77"/>
      <c r="T152" s="70"/>
      <c r="U152" s="68"/>
    </row>
    <row r="153" ht="22.5" spans="1:21">
      <c r="A153" s="33" t="s">
        <v>51</v>
      </c>
      <c r="B153" s="33" t="s">
        <v>107</v>
      </c>
      <c r="C153" s="33" t="s">
        <v>53</v>
      </c>
      <c r="D153" s="42"/>
      <c r="E153" s="34" t="s">
        <v>109</v>
      </c>
      <c r="F153" s="35" t="s">
        <v>320</v>
      </c>
      <c r="G153" s="35" t="s">
        <v>320</v>
      </c>
      <c r="H153" s="36">
        <v>1000000</v>
      </c>
      <c r="I153" s="36"/>
      <c r="J153" s="55"/>
      <c r="K153" s="55">
        <v>200000</v>
      </c>
      <c r="L153" s="56">
        <f t="shared" si="7"/>
        <v>168000</v>
      </c>
      <c r="M153" s="55">
        <v>200000</v>
      </c>
      <c r="N153" s="36">
        <f t="shared" si="8"/>
        <v>800000</v>
      </c>
      <c r="O153" s="60"/>
      <c r="P153" s="60"/>
      <c r="Q153" s="60"/>
      <c r="R153" s="60"/>
      <c r="S153" s="77"/>
      <c r="T153" s="70"/>
      <c r="U153" s="68"/>
    </row>
    <row r="154" ht="22.5" spans="1:21">
      <c r="A154" s="33" t="s">
        <v>51</v>
      </c>
      <c r="B154" s="33" t="s">
        <v>107</v>
      </c>
      <c r="C154" s="33" t="s">
        <v>53</v>
      </c>
      <c r="D154" s="42"/>
      <c r="E154" s="34" t="s">
        <v>109</v>
      </c>
      <c r="F154" s="35" t="s">
        <v>321</v>
      </c>
      <c r="G154" s="35" t="s">
        <v>321</v>
      </c>
      <c r="H154" s="36">
        <v>50000</v>
      </c>
      <c r="I154" s="36"/>
      <c r="J154" s="55"/>
      <c r="K154" s="55"/>
      <c r="L154" s="56">
        <f t="shared" si="7"/>
        <v>0</v>
      </c>
      <c r="M154" s="55">
        <v>0</v>
      </c>
      <c r="N154" s="36">
        <f t="shared" si="8"/>
        <v>50000</v>
      </c>
      <c r="O154" s="60"/>
      <c r="P154" s="60"/>
      <c r="Q154" s="60"/>
      <c r="R154" s="60"/>
      <c r="S154" s="77"/>
      <c r="T154" s="70"/>
      <c r="U154" s="68"/>
    </row>
    <row r="155" ht="22.5" spans="1:21">
      <c r="A155" s="33" t="s">
        <v>51</v>
      </c>
      <c r="B155" s="33" t="s">
        <v>107</v>
      </c>
      <c r="C155" s="33" t="s">
        <v>53</v>
      </c>
      <c r="D155" s="42"/>
      <c r="E155" s="34" t="s">
        <v>109</v>
      </c>
      <c r="F155" s="35" t="s">
        <v>322</v>
      </c>
      <c r="G155" s="39" t="s">
        <v>323</v>
      </c>
      <c r="H155" s="36">
        <v>260000</v>
      </c>
      <c r="I155" s="36">
        <v>260000</v>
      </c>
      <c r="J155" s="55"/>
      <c r="K155" s="55"/>
      <c r="L155" s="56">
        <f t="shared" si="7"/>
        <v>0</v>
      </c>
      <c r="M155" s="55">
        <v>260000</v>
      </c>
      <c r="N155" s="36">
        <f t="shared" si="8"/>
        <v>0</v>
      </c>
      <c r="O155" s="60"/>
      <c r="P155" s="60"/>
      <c r="Q155" s="60"/>
      <c r="R155" s="60"/>
      <c r="S155" s="77"/>
      <c r="T155" s="70"/>
      <c r="U155" s="68"/>
    </row>
    <row r="156" ht="45" spans="1:21">
      <c r="A156" s="33" t="s">
        <v>51</v>
      </c>
      <c r="B156" s="33" t="s">
        <v>107</v>
      </c>
      <c r="C156" s="33" t="s">
        <v>53</v>
      </c>
      <c r="D156" s="43"/>
      <c r="E156" s="34" t="s">
        <v>109</v>
      </c>
      <c r="F156" s="35" t="s">
        <v>324</v>
      </c>
      <c r="G156" s="35" t="s">
        <v>324</v>
      </c>
      <c r="H156" s="36">
        <v>180000</v>
      </c>
      <c r="I156" s="36"/>
      <c r="J156" s="55"/>
      <c r="K156" s="36">
        <v>180000</v>
      </c>
      <c r="L156" s="56">
        <f t="shared" si="7"/>
        <v>151200</v>
      </c>
      <c r="M156" s="55">
        <v>180000</v>
      </c>
      <c r="N156" s="36">
        <f t="shared" si="8"/>
        <v>0</v>
      </c>
      <c r="O156" s="62"/>
      <c r="P156" s="62"/>
      <c r="Q156" s="62"/>
      <c r="R156" s="62"/>
      <c r="S156" s="78"/>
      <c r="T156" s="70"/>
      <c r="U156" s="68"/>
    </row>
    <row r="157" ht="22.5" spans="1:21">
      <c r="A157" s="33" t="s">
        <v>118</v>
      </c>
      <c r="B157" s="33" t="s">
        <v>53</v>
      </c>
      <c r="C157" s="33" t="s">
        <v>53</v>
      </c>
      <c r="D157" s="41" t="s">
        <v>325</v>
      </c>
      <c r="E157" s="34" t="s">
        <v>326</v>
      </c>
      <c r="F157" s="35" t="s">
        <v>327</v>
      </c>
      <c r="G157" s="35" t="s">
        <v>327</v>
      </c>
      <c r="H157" s="36">
        <v>3000000</v>
      </c>
      <c r="I157" s="36"/>
      <c r="J157" s="55"/>
      <c r="K157" s="36">
        <v>3000000</v>
      </c>
      <c r="L157" s="56"/>
      <c r="M157" s="55">
        <v>3000000</v>
      </c>
      <c r="N157" s="36">
        <f t="shared" si="8"/>
        <v>0</v>
      </c>
      <c r="O157" s="58">
        <f>SUM(M157:M162)</f>
        <v>6450000</v>
      </c>
      <c r="P157" s="58">
        <v>1694285.71</v>
      </c>
      <c r="Q157" s="58">
        <v>670000</v>
      </c>
      <c r="R157" s="58"/>
      <c r="S157" s="76">
        <f>SUM(O157:R162)</f>
        <v>8814285.71</v>
      </c>
      <c r="T157" s="70"/>
      <c r="U157" s="68"/>
    </row>
    <row r="158" ht="45" spans="1:21">
      <c r="A158" s="33" t="s">
        <v>118</v>
      </c>
      <c r="B158" s="33" t="s">
        <v>53</v>
      </c>
      <c r="C158" s="33" t="s">
        <v>53</v>
      </c>
      <c r="D158" s="42"/>
      <c r="E158" s="34" t="s">
        <v>326</v>
      </c>
      <c r="F158" s="35" t="s">
        <v>328</v>
      </c>
      <c r="G158" s="35" t="s">
        <v>328</v>
      </c>
      <c r="H158" s="36">
        <v>50000</v>
      </c>
      <c r="I158" s="36"/>
      <c r="J158" s="55"/>
      <c r="K158" s="55"/>
      <c r="L158" s="56">
        <f t="shared" si="7"/>
        <v>0</v>
      </c>
      <c r="M158" s="55">
        <v>0</v>
      </c>
      <c r="N158" s="36">
        <f t="shared" si="8"/>
        <v>50000</v>
      </c>
      <c r="O158" s="60"/>
      <c r="P158" s="60"/>
      <c r="Q158" s="60"/>
      <c r="R158" s="60"/>
      <c r="S158" s="77"/>
      <c r="T158" s="70"/>
      <c r="U158" s="68"/>
    </row>
    <row r="159" s="14" customFormat="1" ht="45" spans="1:21">
      <c r="A159" s="44" t="s">
        <v>118</v>
      </c>
      <c r="B159" s="44" t="s">
        <v>74</v>
      </c>
      <c r="C159" s="44" t="s">
        <v>139</v>
      </c>
      <c r="D159" s="45"/>
      <c r="E159" s="46" t="s">
        <v>140</v>
      </c>
      <c r="F159" s="47" t="s">
        <v>329</v>
      </c>
      <c r="G159" s="47" t="s">
        <v>330</v>
      </c>
      <c r="H159" s="48">
        <v>3200000</v>
      </c>
      <c r="I159" s="48">
        <v>3200000</v>
      </c>
      <c r="J159" s="64"/>
      <c r="K159" s="64"/>
      <c r="L159" s="56">
        <f t="shared" si="7"/>
        <v>0</v>
      </c>
      <c r="M159" s="64">
        <v>3200000</v>
      </c>
      <c r="N159" s="65">
        <f t="shared" si="8"/>
        <v>0</v>
      </c>
      <c r="O159" s="67"/>
      <c r="P159" s="67"/>
      <c r="Q159" s="67"/>
      <c r="R159" s="67"/>
      <c r="S159" s="80"/>
      <c r="T159" s="81"/>
      <c r="U159" s="82" t="s">
        <v>143</v>
      </c>
    </row>
    <row r="160" s="14" customFormat="1" ht="45" spans="1:21">
      <c r="A160" s="83" t="s">
        <v>118</v>
      </c>
      <c r="B160" s="83" t="s">
        <v>53</v>
      </c>
      <c r="C160" s="83" t="s">
        <v>331</v>
      </c>
      <c r="D160" s="45"/>
      <c r="E160" s="84" t="s">
        <v>332</v>
      </c>
      <c r="F160" s="85" t="s">
        <v>333</v>
      </c>
      <c r="G160" s="85" t="s">
        <v>334</v>
      </c>
      <c r="H160" s="65">
        <v>33230000</v>
      </c>
      <c r="I160" s="65">
        <v>33230000</v>
      </c>
      <c r="J160" s="64"/>
      <c r="K160" s="64"/>
      <c r="L160" s="56">
        <f t="shared" si="7"/>
        <v>0</v>
      </c>
      <c r="M160" s="93"/>
      <c r="N160" s="65">
        <f t="shared" si="8"/>
        <v>33230000</v>
      </c>
      <c r="O160" s="67"/>
      <c r="P160" s="67"/>
      <c r="Q160" s="67"/>
      <c r="R160" s="67"/>
      <c r="S160" s="80"/>
      <c r="T160" s="87"/>
      <c r="U160" s="82" t="s">
        <v>335</v>
      </c>
    </row>
    <row r="161" s="12" customFormat="1" ht="45" spans="1:21">
      <c r="A161" s="37" t="s">
        <v>118</v>
      </c>
      <c r="B161" s="37" t="s">
        <v>53</v>
      </c>
      <c r="C161" s="37" t="s">
        <v>277</v>
      </c>
      <c r="D161" s="42"/>
      <c r="E161" s="38" t="s">
        <v>336</v>
      </c>
      <c r="F161" s="39" t="s">
        <v>337</v>
      </c>
      <c r="G161" s="39" t="s">
        <v>337</v>
      </c>
      <c r="H161" s="40">
        <v>2000000</v>
      </c>
      <c r="I161" s="40"/>
      <c r="J161" s="55"/>
      <c r="K161" s="55"/>
      <c r="L161" s="56">
        <f t="shared" si="7"/>
        <v>0</v>
      </c>
      <c r="M161" s="55"/>
      <c r="N161" s="55">
        <v>2000000</v>
      </c>
      <c r="O161" s="60"/>
      <c r="P161" s="60"/>
      <c r="Q161" s="60"/>
      <c r="R161" s="60"/>
      <c r="S161" s="77"/>
      <c r="T161" s="72"/>
      <c r="U161" s="68"/>
    </row>
    <row r="162" ht="45" spans="1:21">
      <c r="A162" s="33" t="s">
        <v>118</v>
      </c>
      <c r="B162" s="33" t="s">
        <v>53</v>
      </c>
      <c r="C162" s="33" t="s">
        <v>53</v>
      </c>
      <c r="D162" s="43"/>
      <c r="E162" s="34" t="s">
        <v>326</v>
      </c>
      <c r="F162" s="35" t="s">
        <v>338</v>
      </c>
      <c r="G162" s="35" t="s">
        <v>338</v>
      </c>
      <c r="H162" s="36">
        <v>250000</v>
      </c>
      <c r="I162" s="36"/>
      <c r="J162" s="55">
        <v>250000</v>
      </c>
      <c r="K162" s="55"/>
      <c r="L162" s="56">
        <f t="shared" si="7"/>
        <v>0</v>
      </c>
      <c r="M162" s="55">
        <v>250000</v>
      </c>
      <c r="N162" s="36">
        <f>H162-M162</f>
        <v>0</v>
      </c>
      <c r="O162" s="62"/>
      <c r="P162" s="62"/>
      <c r="Q162" s="62"/>
      <c r="R162" s="62"/>
      <c r="S162" s="78"/>
      <c r="T162" s="70"/>
      <c r="U162" s="68"/>
    </row>
    <row r="163" ht="22.5" spans="1:21">
      <c r="A163" s="33" t="s">
        <v>51</v>
      </c>
      <c r="B163" s="33" t="s">
        <v>267</v>
      </c>
      <c r="C163" s="33" t="s">
        <v>53</v>
      </c>
      <c r="D163" s="41" t="s">
        <v>339</v>
      </c>
      <c r="E163" s="34" t="s">
        <v>340</v>
      </c>
      <c r="F163" s="35" t="s">
        <v>341</v>
      </c>
      <c r="G163" s="35" t="s">
        <v>341</v>
      </c>
      <c r="H163" s="36">
        <v>150000</v>
      </c>
      <c r="I163" s="36"/>
      <c r="J163" s="55"/>
      <c r="K163" s="36">
        <v>150000</v>
      </c>
      <c r="L163" s="56">
        <f t="shared" si="7"/>
        <v>126000</v>
      </c>
      <c r="M163" s="55">
        <v>150000</v>
      </c>
      <c r="N163" s="36">
        <f>H163-M163</f>
        <v>0</v>
      </c>
      <c r="O163" s="58">
        <f>SUM(M163:M167)</f>
        <v>6480250</v>
      </c>
      <c r="P163" s="58">
        <v>1289100.87</v>
      </c>
      <c r="Q163" s="58">
        <v>170000</v>
      </c>
      <c r="R163" s="58"/>
      <c r="S163" s="76">
        <f>SUM(O163:R167)</f>
        <v>7939350.87</v>
      </c>
      <c r="T163" s="70"/>
      <c r="U163" s="68"/>
    </row>
    <row r="164" ht="22.5" spans="1:21">
      <c r="A164" s="33" t="s">
        <v>51</v>
      </c>
      <c r="B164" s="33" t="s">
        <v>267</v>
      </c>
      <c r="C164" s="33" t="s">
        <v>53</v>
      </c>
      <c r="D164" s="42"/>
      <c r="E164" s="34" t="s">
        <v>340</v>
      </c>
      <c r="F164" s="35" t="s">
        <v>342</v>
      </c>
      <c r="G164" s="35" t="s">
        <v>342</v>
      </c>
      <c r="H164" s="36">
        <v>2571030</v>
      </c>
      <c r="I164" s="36"/>
      <c r="J164" s="55"/>
      <c r="K164" s="36">
        <v>2571030</v>
      </c>
      <c r="L164" s="56"/>
      <c r="M164" s="36">
        <v>2571030</v>
      </c>
      <c r="N164" s="36"/>
      <c r="O164" s="60"/>
      <c r="P164" s="60"/>
      <c r="Q164" s="60"/>
      <c r="R164" s="60"/>
      <c r="S164" s="77"/>
      <c r="T164" s="70"/>
      <c r="U164" s="68"/>
    </row>
    <row r="165" ht="22.5" spans="1:21">
      <c r="A165" s="33" t="s">
        <v>51</v>
      </c>
      <c r="B165" s="33" t="s">
        <v>267</v>
      </c>
      <c r="C165" s="33" t="s">
        <v>53</v>
      </c>
      <c r="D165" s="42"/>
      <c r="E165" s="34" t="s">
        <v>340</v>
      </c>
      <c r="F165" s="35" t="s">
        <v>343</v>
      </c>
      <c r="G165" s="35" t="s">
        <v>343</v>
      </c>
      <c r="H165" s="36">
        <v>3153500</v>
      </c>
      <c r="I165" s="36"/>
      <c r="J165" s="55"/>
      <c r="K165" s="36">
        <v>3153500</v>
      </c>
      <c r="L165" s="56"/>
      <c r="M165" s="36">
        <v>3153500</v>
      </c>
      <c r="N165" s="36"/>
      <c r="O165" s="60"/>
      <c r="P165" s="60"/>
      <c r="Q165" s="60"/>
      <c r="R165" s="60"/>
      <c r="S165" s="77"/>
      <c r="T165" s="70"/>
      <c r="U165" s="68"/>
    </row>
    <row r="166" ht="22.5" spans="1:21">
      <c r="A166" s="33"/>
      <c r="B166" s="33"/>
      <c r="C166" s="33"/>
      <c r="D166" s="42"/>
      <c r="E166" s="34" t="s">
        <v>340</v>
      </c>
      <c r="F166" s="35" t="s">
        <v>344</v>
      </c>
      <c r="G166" s="35" t="s">
        <v>344</v>
      </c>
      <c r="H166" s="36">
        <v>105720</v>
      </c>
      <c r="I166" s="36"/>
      <c r="J166" s="55"/>
      <c r="K166" s="36">
        <v>105720</v>
      </c>
      <c r="L166" s="56"/>
      <c r="M166" s="36">
        <v>105720</v>
      </c>
      <c r="N166" s="36"/>
      <c r="O166" s="60"/>
      <c r="P166" s="60"/>
      <c r="Q166" s="60"/>
      <c r="R166" s="60"/>
      <c r="S166" s="77"/>
      <c r="T166" s="70"/>
      <c r="U166" s="68"/>
    </row>
    <row r="167" ht="22.5" spans="1:21">
      <c r="A167" s="33" t="s">
        <v>51</v>
      </c>
      <c r="B167" s="33" t="s">
        <v>267</v>
      </c>
      <c r="C167" s="33" t="s">
        <v>53</v>
      </c>
      <c r="D167" s="43"/>
      <c r="E167" s="34" t="s">
        <v>340</v>
      </c>
      <c r="F167" s="35" t="s">
        <v>345</v>
      </c>
      <c r="G167" s="35" t="s">
        <v>345</v>
      </c>
      <c r="H167" s="36">
        <v>500000</v>
      </c>
      <c r="I167" s="36"/>
      <c r="J167" s="55"/>
      <c r="K167" s="36">
        <v>500000</v>
      </c>
      <c r="L167" s="56">
        <f t="shared" si="7"/>
        <v>420000</v>
      </c>
      <c r="M167" s="55">
        <v>500000</v>
      </c>
      <c r="N167" s="36">
        <f>H167-M167</f>
        <v>0</v>
      </c>
      <c r="O167" s="62"/>
      <c r="P167" s="62"/>
      <c r="Q167" s="62"/>
      <c r="R167" s="62"/>
      <c r="S167" s="78"/>
      <c r="T167" s="70"/>
      <c r="U167" s="68"/>
    </row>
    <row r="168" s="16" customFormat="1" ht="22.5" spans="1:21">
      <c r="A168" s="33" t="s">
        <v>118</v>
      </c>
      <c r="B168" s="33" t="s">
        <v>277</v>
      </c>
      <c r="C168" s="33" t="s">
        <v>53</v>
      </c>
      <c r="D168" s="41" t="s">
        <v>346</v>
      </c>
      <c r="E168" s="34" t="s">
        <v>347</v>
      </c>
      <c r="F168" s="35" t="s">
        <v>348</v>
      </c>
      <c r="G168" s="35" t="s">
        <v>348</v>
      </c>
      <c r="H168" s="36">
        <v>36000</v>
      </c>
      <c r="I168" s="36"/>
      <c r="J168" s="55"/>
      <c r="K168" s="36">
        <v>36000</v>
      </c>
      <c r="L168" s="56"/>
      <c r="M168" s="55">
        <v>36000</v>
      </c>
      <c r="N168" s="36">
        <f>H168-M168</f>
        <v>0</v>
      </c>
      <c r="O168" s="58">
        <f>SUM(M168:M177)</f>
        <v>26084000</v>
      </c>
      <c r="P168" s="59">
        <v>1468587.67</v>
      </c>
      <c r="Q168" s="59">
        <v>250000</v>
      </c>
      <c r="R168" s="59"/>
      <c r="S168" s="73">
        <f>SUM(O168:Q177)</f>
        <v>27802587.67</v>
      </c>
      <c r="T168" s="70"/>
      <c r="U168" s="68"/>
    </row>
    <row r="169" s="17" customFormat="1" ht="22.5" spans="1:21">
      <c r="A169" s="83" t="s">
        <v>118</v>
      </c>
      <c r="B169" s="83" t="s">
        <v>277</v>
      </c>
      <c r="C169" s="83" t="s">
        <v>67</v>
      </c>
      <c r="D169" s="45"/>
      <c r="E169" s="84" t="s">
        <v>349</v>
      </c>
      <c r="F169" s="85" t="s">
        <v>350</v>
      </c>
      <c r="G169" s="85" t="s">
        <v>351</v>
      </c>
      <c r="H169" s="65">
        <v>30000000</v>
      </c>
      <c r="I169" s="65">
        <v>30000000</v>
      </c>
      <c r="J169" s="64"/>
      <c r="K169" s="64"/>
      <c r="L169" s="56">
        <f t="shared" si="7"/>
        <v>0</v>
      </c>
      <c r="M169" s="65"/>
      <c r="N169" s="65">
        <f>H169-M169</f>
        <v>30000000</v>
      </c>
      <c r="O169" s="67"/>
      <c r="P169" s="94"/>
      <c r="Q169" s="94"/>
      <c r="R169" s="94"/>
      <c r="S169" s="97"/>
      <c r="T169" s="87"/>
      <c r="U169" s="82" t="s">
        <v>143</v>
      </c>
    </row>
    <row r="170" s="12" customFormat="1" ht="45" spans="1:21">
      <c r="A170" s="33" t="s">
        <v>118</v>
      </c>
      <c r="B170" s="33" t="s">
        <v>277</v>
      </c>
      <c r="C170" s="33" t="s">
        <v>67</v>
      </c>
      <c r="D170" s="42"/>
      <c r="E170" s="34" t="s">
        <v>349</v>
      </c>
      <c r="F170" s="35" t="s">
        <v>352</v>
      </c>
      <c r="G170" s="35" t="s">
        <v>353</v>
      </c>
      <c r="H170" s="36">
        <v>12000000</v>
      </c>
      <c r="I170" s="36">
        <v>12000000</v>
      </c>
      <c r="J170" s="55"/>
      <c r="K170" s="55"/>
      <c r="L170" s="56">
        <f t="shared" si="7"/>
        <v>0</v>
      </c>
      <c r="M170" s="91"/>
      <c r="N170" s="36">
        <f>H170-M170</f>
        <v>12000000</v>
      </c>
      <c r="O170" s="60"/>
      <c r="P170" s="61"/>
      <c r="Q170" s="61"/>
      <c r="R170" s="61"/>
      <c r="S170" s="74"/>
      <c r="T170" s="96"/>
      <c r="U170" s="82" t="s">
        <v>143</v>
      </c>
    </row>
    <row r="171" s="17" customFormat="1" ht="22.5" spans="1:21">
      <c r="A171" s="83" t="s">
        <v>118</v>
      </c>
      <c r="B171" s="83" t="s">
        <v>277</v>
      </c>
      <c r="C171" s="83" t="s">
        <v>67</v>
      </c>
      <c r="D171" s="45"/>
      <c r="E171" s="84" t="s">
        <v>349</v>
      </c>
      <c r="F171" s="85" t="s">
        <v>354</v>
      </c>
      <c r="G171" s="85" t="s">
        <v>355</v>
      </c>
      <c r="H171" s="65">
        <v>155000000</v>
      </c>
      <c r="I171" s="65">
        <v>155000000</v>
      </c>
      <c r="J171" s="64"/>
      <c r="K171" s="64"/>
      <c r="L171" s="56">
        <f t="shared" si="7"/>
        <v>0</v>
      </c>
      <c r="M171" s="65"/>
      <c r="N171" s="65">
        <f>H171-M171</f>
        <v>155000000</v>
      </c>
      <c r="O171" s="67"/>
      <c r="P171" s="94"/>
      <c r="Q171" s="94"/>
      <c r="R171" s="94"/>
      <c r="S171" s="97"/>
      <c r="T171" s="87"/>
      <c r="U171" s="82" t="s">
        <v>143</v>
      </c>
    </row>
    <row r="172" s="17" customFormat="1" ht="45" spans="1:22">
      <c r="A172" s="83" t="s">
        <v>118</v>
      </c>
      <c r="B172" s="83" t="s">
        <v>277</v>
      </c>
      <c r="C172" s="83" t="s">
        <v>67</v>
      </c>
      <c r="D172" s="45"/>
      <c r="E172" s="84" t="s">
        <v>349</v>
      </c>
      <c r="F172" s="85" t="s">
        <v>356</v>
      </c>
      <c r="G172" s="85" t="s">
        <v>357</v>
      </c>
      <c r="H172" s="65">
        <v>6000000</v>
      </c>
      <c r="I172" s="65">
        <v>6000000</v>
      </c>
      <c r="J172" s="64"/>
      <c r="K172" s="64"/>
      <c r="L172" s="56">
        <f t="shared" si="7"/>
        <v>0</v>
      </c>
      <c r="M172" s="65">
        <v>6000000</v>
      </c>
      <c r="N172" s="65"/>
      <c r="O172" s="67"/>
      <c r="P172" s="94"/>
      <c r="Q172" s="94"/>
      <c r="R172" s="94"/>
      <c r="S172" s="97"/>
      <c r="T172" s="87"/>
      <c r="U172" s="82" t="s">
        <v>143</v>
      </c>
      <c r="V172" s="17" t="s">
        <v>143</v>
      </c>
    </row>
    <row r="173" s="14" customFormat="1" ht="22.5" spans="1:21">
      <c r="A173" s="83" t="s">
        <v>118</v>
      </c>
      <c r="B173" s="83" t="s">
        <v>277</v>
      </c>
      <c r="C173" s="83" t="s">
        <v>67</v>
      </c>
      <c r="D173" s="45"/>
      <c r="E173" s="84" t="s">
        <v>349</v>
      </c>
      <c r="F173" s="85" t="s">
        <v>358</v>
      </c>
      <c r="G173" s="85" t="s">
        <v>358</v>
      </c>
      <c r="H173" s="65">
        <v>1000000</v>
      </c>
      <c r="I173" s="65">
        <v>1000000</v>
      </c>
      <c r="J173" s="64"/>
      <c r="K173" s="64"/>
      <c r="L173" s="56">
        <f t="shared" si="7"/>
        <v>0</v>
      </c>
      <c r="M173" s="65">
        <v>1000000</v>
      </c>
      <c r="N173" s="65"/>
      <c r="O173" s="67"/>
      <c r="P173" s="94"/>
      <c r="Q173" s="94"/>
      <c r="R173" s="94"/>
      <c r="S173" s="97"/>
      <c r="T173" s="87"/>
      <c r="U173" s="82" t="s">
        <v>143</v>
      </c>
    </row>
    <row r="174" s="14" customFormat="1" ht="22.5" spans="1:21">
      <c r="A174" s="83" t="s">
        <v>118</v>
      </c>
      <c r="B174" s="83" t="s">
        <v>277</v>
      </c>
      <c r="C174" s="83" t="s">
        <v>67</v>
      </c>
      <c r="D174" s="45"/>
      <c r="E174" s="84" t="s">
        <v>349</v>
      </c>
      <c r="F174" s="85" t="s">
        <v>359</v>
      </c>
      <c r="G174" s="85" t="s">
        <v>360</v>
      </c>
      <c r="H174" s="65">
        <v>11000000</v>
      </c>
      <c r="I174" s="65">
        <v>11000000</v>
      </c>
      <c r="J174" s="64"/>
      <c r="K174" s="64"/>
      <c r="L174" s="56">
        <f t="shared" si="7"/>
        <v>0</v>
      </c>
      <c r="M174" s="65">
        <v>11000000</v>
      </c>
      <c r="N174" s="65">
        <f t="shared" ref="N174:N223" si="9">H174-M174</f>
        <v>0</v>
      </c>
      <c r="O174" s="67"/>
      <c r="P174" s="94"/>
      <c r="Q174" s="94"/>
      <c r="R174" s="94"/>
      <c r="S174" s="97"/>
      <c r="T174" s="87"/>
      <c r="U174" s="82" t="s">
        <v>143</v>
      </c>
    </row>
    <row r="175" ht="22.5" spans="1:21">
      <c r="A175" s="33" t="s">
        <v>118</v>
      </c>
      <c r="B175" s="33" t="s">
        <v>277</v>
      </c>
      <c r="C175" s="33" t="s">
        <v>53</v>
      </c>
      <c r="D175" s="42"/>
      <c r="E175" s="34" t="s">
        <v>347</v>
      </c>
      <c r="F175" s="35" t="s">
        <v>361</v>
      </c>
      <c r="G175" s="35" t="s">
        <v>361</v>
      </c>
      <c r="H175" s="36">
        <v>5398000</v>
      </c>
      <c r="I175" s="36"/>
      <c r="J175" s="55">
        <v>5398000</v>
      </c>
      <c r="K175" s="55"/>
      <c r="L175" s="56">
        <f t="shared" si="7"/>
        <v>0</v>
      </c>
      <c r="M175" s="55">
        <v>5398000</v>
      </c>
      <c r="N175" s="36">
        <f t="shared" si="9"/>
        <v>0</v>
      </c>
      <c r="O175" s="60"/>
      <c r="P175" s="61"/>
      <c r="Q175" s="61"/>
      <c r="R175" s="61"/>
      <c r="S175" s="74"/>
      <c r="T175" s="70"/>
      <c r="U175" s="68"/>
    </row>
    <row r="176" s="13" customFormat="1" ht="22.5" spans="1:21">
      <c r="A176" s="33" t="s">
        <v>118</v>
      </c>
      <c r="B176" s="33" t="s">
        <v>277</v>
      </c>
      <c r="C176" s="33" t="s">
        <v>53</v>
      </c>
      <c r="D176" s="42"/>
      <c r="E176" s="34" t="s">
        <v>347</v>
      </c>
      <c r="F176" s="35" t="s">
        <v>362</v>
      </c>
      <c r="G176" s="35" t="s">
        <v>362</v>
      </c>
      <c r="H176" s="36">
        <v>2000000</v>
      </c>
      <c r="I176" s="36"/>
      <c r="J176" s="55"/>
      <c r="K176" s="36">
        <v>2000000</v>
      </c>
      <c r="L176" s="56"/>
      <c r="M176" s="55">
        <v>2000000</v>
      </c>
      <c r="N176" s="36">
        <f t="shared" si="9"/>
        <v>0</v>
      </c>
      <c r="O176" s="60"/>
      <c r="P176" s="61"/>
      <c r="Q176" s="61"/>
      <c r="R176" s="61"/>
      <c r="S176" s="74"/>
      <c r="T176" s="70"/>
      <c r="U176" s="68"/>
    </row>
    <row r="177" ht="22.5" spans="1:21">
      <c r="A177" s="37" t="s">
        <v>118</v>
      </c>
      <c r="B177" s="37" t="s">
        <v>186</v>
      </c>
      <c r="C177" s="37" t="s">
        <v>74</v>
      </c>
      <c r="D177" s="43"/>
      <c r="E177" s="38" t="s">
        <v>363</v>
      </c>
      <c r="F177" s="39" t="s">
        <v>364</v>
      </c>
      <c r="G177" s="39" t="s">
        <v>364</v>
      </c>
      <c r="H177" s="40">
        <v>650000</v>
      </c>
      <c r="I177" s="40"/>
      <c r="J177" s="55"/>
      <c r="K177" s="40">
        <v>650000</v>
      </c>
      <c r="L177" s="56"/>
      <c r="M177" s="55">
        <v>650000</v>
      </c>
      <c r="N177" s="36">
        <f t="shared" si="9"/>
        <v>0</v>
      </c>
      <c r="O177" s="62"/>
      <c r="P177" s="63"/>
      <c r="Q177" s="63"/>
      <c r="R177" s="63"/>
      <c r="S177" s="75"/>
      <c r="T177" s="72"/>
      <c r="U177" s="68"/>
    </row>
    <row r="178" ht="22.5" spans="1:21">
      <c r="A178" s="33" t="s">
        <v>51</v>
      </c>
      <c r="B178" s="33" t="s">
        <v>365</v>
      </c>
      <c r="C178" s="33" t="s">
        <v>53</v>
      </c>
      <c r="D178" s="29" t="s">
        <v>366</v>
      </c>
      <c r="E178" s="34" t="s">
        <v>367</v>
      </c>
      <c r="F178" s="35" t="s">
        <v>368</v>
      </c>
      <c r="G178" s="35" t="s">
        <v>368</v>
      </c>
      <c r="H178" s="36">
        <v>100000</v>
      </c>
      <c r="I178" s="36"/>
      <c r="J178" s="55"/>
      <c r="K178" s="36">
        <v>100000</v>
      </c>
      <c r="L178" s="56"/>
      <c r="M178" s="55">
        <v>100000</v>
      </c>
      <c r="N178" s="36">
        <f t="shared" si="9"/>
        <v>0</v>
      </c>
      <c r="O178" s="55">
        <v>100000</v>
      </c>
      <c r="P178" s="36">
        <v>2456889.86</v>
      </c>
      <c r="Q178" s="36">
        <v>260000</v>
      </c>
      <c r="R178" s="36"/>
      <c r="S178" s="79">
        <f>SUM(O178:R178)</f>
        <v>2816889.86</v>
      </c>
      <c r="T178" s="70"/>
      <c r="U178" s="68"/>
    </row>
    <row r="179" ht="22.5" spans="1:21">
      <c r="A179" s="33" t="s">
        <v>369</v>
      </c>
      <c r="B179" s="33" t="s">
        <v>74</v>
      </c>
      <c r="C179" s="33" t="s">
        <v>53</v>
      </c>
      <c r="D179" s="41" t="s">
        <v>370</v>
      </c>
      <c r="E179" s="34" t="s">
        <v>227</v>
      </c>
      <c r="F179" s="35" t="s">
        <v>371</v>
      </c>
      <c r="G179" s="35" t="s">
        <v>371</v>
      </c>
      <c r="H179" s="36">
        <v>10264</v>
      </c>
      <c r="I179" s="36"/>
      <c r="J179" s="55"/>
      <c r="K179" s="55"/>
      <c r="L179" s="56">
        <f t="shared" si="7"/>
        <v>0</v>
      </c>
      <c r="M179" s="55">
        <v>0</v>
      </c>
      <c r="N179" s="36">
        <f t="shared" si="9"/>
        <v>10264</v>
      </c>
      <c r="O179" s="58">
        <f>SUM(M179:M182)</f>
        <v>50000</v>
      </c>
      <c r="P179" s="58">
        <v>1074088.17</v>
      </c>
      <c r="Q179" s="58">
        <v>100000</v>
      </c>
      <c r="R179" s="58"/>
      <c r="S179" s="76">
        <f>SUM(O179:R182)</f>
        <v>1224088.17</v>
      </c>
      <c r="T179" s="70"/>
      <c r="U179" s="68"/>
    </row>
    <row r="180" ht="45" spans="1:21">
      <c r="A180" s="33" t="s">
        <v>369</v>
      </c>
      <c r="B180" s="33" t="s">
        <v>74</v>
      </c>
      <c r="C180" s="33" t="s">
        <v>53</v>
      </c>
      <c r="D180" s="42"/>
      <c r="E180" s="34" t="s">
        <v>227</v>
      </c>
      <c r="F180" s="35" t="s">
        <v>372</v>
      </c>
      <c r="G180" s="35" t="s">
        <v>372</v>
      </c>
      <c r="H180" s="36">
        <v>700000</v>
      </c>
      <c r="I180" s="36"/>
      <c r="J180" s="55"/>
      <c r="K180" s="55"/>
      <c r="L180" s="56">
        <f t="shared" si="7"/>
        <v>0</v>
      </c>
      <c r="M180" s="55">
        <v>0</v>
      </c>
      <c r="N180" s="36">
        <f t="shared" si="9"/>
        <v>700000</v>
      </c>
      <c r="O180" s="60"/>
      <c r="P180" s="60"/>
      <c r="Q180" s="60"/>
      <c r="R180" s="60"/>
      <c r="S180" s="77"/>
      <c r="T180" s="70"/>
      <c r="U180" s="68"/>
    </row>
    <row r="181" ht="22.5" spans="1:21">
      <c r="A181" s="33" t="s">
        <v>369</v>
      </c>
      <c r="B181" s="33" t="s">
        <v>74</v>
      </c>
      <c r="C181" s="33" t="s">
        <v>53</v>
      </c>
      <c r="D181" s="42"/>
      <c r="E181" s="34" t="s">
        <v>227</v>
      </c>
      <c r="F181" s="35" t="s">
        <v>373</v>
      </c>
      <c r="G181" s="35" t="s">
        <v>373</v>
      </c>
      <c r="H181" s="36">
        <v>90000</v>
      </c>
      <c r="I181" s="36"/>
      <c r="J181" s="55"/>
      <c r="K181" s="36">
        <v>50000</v>
      </c>
      <c r="L181" s="56"/>
      <c r="M181" s="55">
        <v>50000</v>
      </c>
      <c r="N181" s="36">
        <f t="shared" si="9"/>
        <v>40000</v>
      </c>
      <c r="O181" s="60"/>
      <c r="P181" s="60"/>
      <c r="Q181" s="60"/>
      <c r="R181" s="60"/>
      <c r="S181" s="77"/>
      <c r="T181" s="70"/>
      <c r="U181" s="68"/>
    </row>
    <row r="182" ht="22.5" spans="1:21">
      <c r="A182" s="33" t="s">
        <v>369</v>
      </c>
      <c r="B182" s="33" t="s">
        <v>74</v>
      </c>
      <c r="C182" s="33" t="s">
        <v>53</v>
      </c>
      <c r="D182" s="43"/>
      <c r="E182" s="34" t="s">
        <v>227</v>
      </c>
      <c r="F182" s="35" t="s">
        <v>374</v>
      </c>
      <c r="G182" s="35" t="s">
        <v>375</v>
      </c>
      <c r="H182" s="36">
        <v>250000</v>
      </c>
      <c r="I182" s="36"/>
      <c r="J182" s="55"/>
      <c r="K182" s="55"/>
      <c r="L182" s="56">
        <f t="shared" si="7"/>
        <v>0</v>
      </c>
      <c r="M182" s="55">
        <v>0</v>
      </c>
      <c r="N182" s="36">
        <f t="shared" si="9"/>
        <v>250000</v>
      </c>
      <c r="O182" s="62"/>
      <c r="P182" s="62"/>
      <c r="Q182" s="62"/>
      <c r="R182" s="62"/>
      <c r="S182" s="78"/>
      <c r="T182" s="70"/>
      <c r="U182" s="68"/>
    </row>
    <row r="183" ht="22.5" spans="1:21">
      <c r="A183" s="33" t="s">
        <v>376</v>
      </c>
      <c r="B183" s="33" t="s">
        <v>74</v>
      </c>
      <c r="C183" s="33" t="s">
        <v>53</v>
      </c>
      <c r="D183" s="41" t="s">
        <v>377</v>
      </c>
      <c r="E183" s="34" t="s">
        <v>378</v>
      </c>
      <c r="F183" s="35" t="s">
        <v>379</v>
      </c>
      <c r="G183" s="35" t="s">
        <v>379</v>
      </c>
      <c r="H183" s="36">
        <v>2400000</v>
      </c>
      <c r="I183" s="36"/>
      <c r="J183" s="55"/>
      <c r="K183" s="36">
        <v>2400000</v>
      </c>
      <c r="L183" s="56"/>
      <c r="M183" s="55">
        <v>2400000</v>
      </c>
      <c r="N183" s="36">
        <f t="shared" si="9"/>
        <v>0</v>
      </c>
      <c r="O183" s="58">
        <f>SUM(M183:M189)</f>
        <v>20676000</v>
      </c>
      <c r="P183" s="58">
        <v>2022357.98</v>
      </c>
      <c r="Q183" s="58">
        <v>240000</v>
      </c>
      <c r="R183" s="58"/>
      <c r="S183" s="76">
        <f>SUM(O183:Q189)</f>
        <v>22938357.98</v>
      </c>
      <c r="T183" s="70"/>
      <c r="U183" s="68"/>
    </row>
    <row r="184" ht="22.5" spans="1:21">
      <c r="A184" s="33" t="s">
        <v>376</v>
      </c>
      <c r="B184" s="33" t="s">
        <v>74</v>
      </c>
      <c r="C184" s="33" t="s">
        <v>53</v>
      </c>
      <c r="D184" s="42"/>
      <c r="E184" s="34" t="s">
        <v>378</v>
      </c>
      <c r="F184" s="35" t="s">
        <v>380</v>
      </c>
      <c r="G184" s="35" t="s">
        <v>380</v>
      </c>
      <c r="H184" s="36">
        <v>14200</v>
      </c>
      <c r="I184" s="36"/>
      <c r="J184" s="55"/>
      <c r="K184" s="55"/>
      <c r="L184" s="56">
        <f t="shared" si="7"/>
        <v>0</v>
      </c>
      <c r="M184" s="55">
        <v>0</v>
      </c>
      <c r="N184" s="36">
        <f t="shared" si="9"/>
        <v>14200</v>
      </c>
      <c r="O184" s="60"/>
      <c r="P184" s="60"/>
      <c r="Q184" s="60"/>
      <c r="R184" s="60"/>
      <c r="S184" s="77"/>
      <c r="T184" s="70"/>
      <c r="U184" s="68"/>
    </row>
    <row r="185" ht="45" spans="1:21">
      <c r="A185" s="33" t="s">
        <v>376</v>
      </c>
      <c r="B185" s="33" t="s">
        <v>74</v>
      </c>
      <c r="C185" s="33" t="s">
        <v>53</v>
      </c>
      <c r="D185" s="42"/>
      <c r="E185" s="34" t="s">
        <v>378</v>
      </c>
      <c r="F185" s="35" t="s">
        <v>381</v>
      </c>
      <c r="G185" s="35" t="s">
        <v>381</v>
      </c>
      <c r="H185" s="36">
        <v>1000000</v>
      </c>
      <c r="I185" s="36"/>
      <c r="J185" s="55"/>
      <c r="K185" s="36">
        <v>500000</v>
      </c>
      <c r="L185" s="56">
        <f t="shared" si="7"/>
        <v>420000</v>
      </c>
      <c r="M185" s="55">
        <v>500000</v>
      </c>
      <c r="N185" s="36">
        <f t="shared" si="9"/>
        <v>500000</v>
      </c>
      <c r="O185" s="60"/>
      <c r="P185" s="60"/>
      <c r="Q185" s="60"/>
      <c r="R185" s="60"/>
      <c r="S185" s="77"/>
      <c r="T185" s="70"/>
      <c r="U185" s="68"/>
    </row>
    <row r="186" ht="22.5" spans="1:21">
      <c r="A186" s="33" t="s">
        <v>376</v>
      </c>
      <c r="B186" s="33" t="s">
        <v>74</v>
      </c>
      <c r="C186" s="33" t="s">
        <v>53</v>
      </c>
      <c r="D186" s="42"/>
      <c r="E186" s="34" t="s">
        <v>378</v>
      </c>
      <c r="F186" s="35" t="s">
        <v>344</v>
      </c>
      <c r="G186" s="35" t="s">
        <v>344</v>
      </c>
      <c r="H186" s="36">
        <v>96000</v>
      </c>
      <c r="I186" s="36"/>
      <c r="J186" s="55"/>
      <c r="K186" s="36">
        <v>96000</v>
      </c>
      <c r="L186" s="56"/>
      <c r="M186" s="55">
        <v>96000</v>
      </c>
      <c r="N186" s="36">
        <f t="shared" si="9"/>
        <v>0</v>
      </c>
      <c r="O186" s="60"/>
      <c r="P186" s="60"/>
      <c r="Q186" s="60"/>
      <c r="R186" s="60"/>
      <c r="S186" s="77"/>
      <c r="T186" s="70"/>
      <c r="U186" s="68"/>
    </row>
    <row r="187" ht="45" spans="1:21">
      <c r="A187" s="33" t="s">
        <v>376</v>
      </c>
      <c r="B187" s="33" t="s">
        <v>74</v>
      </c>
      <c r="C187" s="33" t="s">
        <v>53</v>
      </c>
      <c r="D187" s="42"/>
      <c r="E187" s="34" t="s">
        <v>378</v>
      </c>
      <c r="F187" s="35" t="s">
        <v>382</v>
      </c>
      <c r="G187" s="35" t="s">
        <v>382</v>
      </c>
      <c r="H187" s="36">
        <v>6480000</v>
      </c>
      <c r="I187" s="36"/>
      <c r="J187" s="55"/>
      <c r="K187" s="36">
        <v>6480000</v>
      </c>
      <c r="L187" s="56"/>
      <c r="M187" s="55">
        <v>6480000</v>
      </c>
      <c r="N187" s="36">
        <f t="shared" si="9"/>
        <v>0</v>
      </c>
      <c r="O187" s="60"/>
      <c r="P187" s="60"/>
      <c r="Q187" s="60"/>
      <c r="R187" s="60"/>
      <c r="S187" s="77"/>
      <c r="T187" s="70"/>
      <c r="U187" s="68"/>
    </row>
    <row r="188" ht="22.5" spans="1:21">
      <c r="A188" s="37" t="s">
        <v>383</v>
      </c>
      <c r="B188" s="37" t="s">
        <v>74</v>
      </c>
      <c r="C188" s="37" t="s">
        <v>186</v>
      </c>
      <c r="D188" s="42"/>
      <c r="E188" s="38" t="s">
        <v>384</v>
      </c>
      <c r="F188" s="39" t="s">
        <v>385</v>
      </c>
      <c r="G188" s="39" t="s">
        <v>386</v>
      </c>
      <c r="H188" s="40">
        <v>11200000</v>
      </c>
      <c r="I188" s="40">
        <v>11200000</v>
      </c>
      <c r="J188" s="55"/>
      <c r="K188" s="55"/>
      <c r="L188" s="56">
        <f t="shared" si="7"/>
        <v>0</v>
      </c>
      <c r="M188" s="55">
        <v>11200000</v>
      </c>
      <c r="N188" s="36">
        <f t="shared" si="9"/>
        <v>0</v>
      </c>
      <c r="O188" s="60"/>
      <c r="P188" s="60"/>
      <c r="Q188" s="60"/>
      <c r="R188" s="60"/>
      <c r="S188" s="77"/>
      <c r="T188" s="72"/>
      <c r="U188" s="68"/>
    </row>
    <row r="189" ht="45" spans="1:21">
      <c r="A189" s="33" t="s">
        <v>376</v>
      </c>
      <c r="B189" s="33" t="s">
        <v>74</v>
      </c>
      <c r="C189" s="33" t="s">
        <v>53</v>
      </c>
      <c r="D189" s="43"/>
      <c r="E189" s="34" t="s">
        <v>378</v>
      </c>
      <c r="F189" s="35" t="s">
        <v>387</v>
      </c>
      <c r="G189" s="35" t="s">
        <v>387</v>
      </c>
      <c r="H189" s="36">
        <v>1000000</v>
      </c>
      <c r="I189" s="36"/>
      <c r="J189" s="55"/>
      <c r="K189" s="55"/>
      <c r="L189" s="56">
        <f t="shared" si="7"/>
        <v>0</v>
      </c>
      <c r="M189" s="55">
        <v>0</v>
      </c>
      <c r="N189" s="36">
        <f t="shared" si="9"/>
        <v>1000000</v>
      </c>
      <c r="O189" s="62"/>
      <c r="P189" s="62"/>
      <c r="Q189" s="62"/>
      <c r="R189" s="62"/>
      <c r="S189" s="78"/>
      <c r="T189" s="70"/>
      <c r="U189" s="68"/>
    </row>
    <row r="190" ht="22.5" spans="1:21">
      <c r="A190" s="33" t="s">
        <v>51</v>
      </c>
      <c r="B190" s="33" t="s">
        <v>388</v>
      </c>
      <c r="C190" s="33" t="s">
        <v>53</v>
      </c>
      <c r="D190" s="41" t="s">
        <v>389</v>
      </c>
      <c r="E190" s="34" t="s">
        <v>390</v>
      </c>
      <c r="F190" s="35" t="s">
        <v>391</v>
      </c>
      <c r="G190" s="35" t="s">
        <v>391</v>
      </c>
      <c r="H190" s="36">
        <v>370000</v>
      </c>
      <c r="I190" s="36"/>
      <c r="J190" s="55"/>
      <c r="K190" s="55">
        <v>170000</v>
      </c>
      <c r="L190" s="56">
        <f t="shared" si="7"/>
        <v>142800</v>
      </c>
      <c r="M190" s="55">
        <v>170000</v>
      </c>
      <c r="N190" s="36">
        <f t="shared" si="9"/>
        <v>200000</v>
      </c>
      <c r="O190" s="58">
        <f>SUM(M190:M192)</f>
        <v>570000</v>
      </c>
      <c r="P190" s="58">
        <v>4689792.57</v>
      </c>
      <c r="Q190" s="58">
        <v>538558</v>
      </c>
      <c r="R190" s="58"/>
      <c r="S190" s="76">
        <f>SUM(O190:R192)</f>
        <v>5798350.57</v>
      </c>
      <c r="T190" s="70"/>
      <c r="U190" s="68"/>
    </row>
    <row r="191" ht="22.5" spans="1:21">
      <c r="A191" s="33" t="s">
        <v>51</v>
      </c>
      <c r="B191" s="33" t="s">
        <v>388</v>
      </c>
      <c r="C191" s="33" t="s">
        <v>53</v>
      </c>
      <c r="D191" s="42"/>
      <c r="E191" s="34" t="s">
        <v>390</v>
      </c>
      <c r="F191" s="35" t="s">
        <v>392</v>
      </c>
      <c r="G191" s="35" t="s">
        <v>392</v>
      </c>
      <c r="H191" s="36">
        <v>570000</v>
      </c>
      <c r="I191" s="36"/>
      <c r="J191" s="55"/>
      <c r="K191" s="55">
        <v>300000</v>
      </c>
      <c r="L191" s="56">
        <f t="shared" si="7"/>
        <v>252000</v>
      </c>
      <c r="M191" s="55">
        <v>300000</v>
      </c>
      <c r="N191" s="36">
        <f t="shared" si="9"/>
        <v>270000</v>
      </c>
      <c r="O191" s="60"/>
      <c r="P191" s="60"/>
      <c r="Q191" s="60"/>
      <c r="R191" s="60"/>
      <c r="S191" s="77"/>
      <c r="T191" s="70"/>
      <c r="U191" s="68"/>
    </row>
    <row r="192" ht="22.5" spans="1:21">
      <c r="A192" s="33" t="s">
        <v>51</v>
      </c>
      <c r="B192" s="33" t="s">
        <v>388</v>
      </c>
      <c r="C192" s="33" t="s">
        <v>53</v>
      </c>
      <c r="D192" s="43"/>
      <c r="E192" s="34" t="s">
        <v>390</v>
      </c>
      <c r="F192" s="35" t="s">
        <v>393</v>
      </c>
      <c r="G192" s="35" t="s">
        <v>393</v>
      </c>
      <c r="H192" s="36">
        <v>210000</v>
      </c>
      <c r="I192" s="36"/>
      <c r="J192" s="55"/>
      <c r="K192" s="55">
        <v>100000</v>
      </c>
      <c r="L192" s="56">
        <f t="shared" si="7"/>
        <v>84000</v>
      </c>
      <c r="M192" s="55">
        <v>100000</v>
      </c>
      <c r="N192" s="36">
        <f t="shared" si="9"/>
        <v>110000</v>
      </c>
      <c r="O192" s="62"/>
      <c r="P192" s="62"/>
      <c r="Q192" s="62"/>
      <c r="R192" s="62"/>
      <c r="S192" s="78"/>
      <c r="T192" s="70"/>
      <c r="U192" s="68"/>
    </row>
    <row r="193" ht="67.5" spans="1:21">
      <c r="A193" s="33" t="s">
        <v>51</v>
      </c>
      <c r="B193" s="33" t="s">
        <v>53</v>
      </c>
      <c r="C193" s="33" t="s">
        <v>53</v>
      </c>
      <c r="D193" s="41" t="s">
        <v>394</v>
      </c>
      <c r="E193" s="34" t="s">
        <v>85</v>
      </c>
      <c r="F193" s="35" t="s">
        <v>395</v>
      </c>
      <c r="G193" s="35" t="s">
        <v>396</v>
      </c>
      <c r="H193" s="36">
        <v>3400000</v>
      </c>
      <c r="I193" s="36">
        <v>2059000</v>
      </c>
      <c r="J193" s="55">
        <v>973600</v>
      </c>
      <c r="K193" s="55">
        <v>367400</v>
      </c>
      <c r="L193" s="56"/>
      <c r="M193" s="55">
        <v>3400000</v>
      </c>
      <c r="N193" s="36">
        <f t="shared" si="9"/>
        <v>0</v>
      </c>
      <c r="O193" s="58">
        <f>SUM(M193:M198)</f>
        <v>6320000</v>
      </c>
      <c r="P193" s="59">
        <v>1060553.1</v>
      </c>
      <c r="Q193" s="59">
        <v>136780</v>
      </c>
      <c r="R193" s="59"/>
      <c r="S193" s="73">
        <f>SUM(O193:R198)</f>
        <v>7517333.1</v>
      </c>
      <c r="T193" s="70"/>
      <c r="U193" s="68"/>
    </row>
    <row r="194" ht="22.5" spans="1:21">
      <c r="A194" s="33" t="s">
        <v>51</v>
      </c>
      <c r="B194" s="33" t="s">
        <v>52</v>
      </c>
      <c r="C194" s="33" t="s">
        <v>53</v>
      </c>
      <c r="D194" s="42"/>
      <c r="E194" s="34" t="s">
        <v>55</v>
      </c>
      <c r="F194" s="35" t="s">
        <v>397</v>
      </c>
      <c r="G194" s="35" t="s">
        <v>397</v>
      </c>
      <c r="H194" s="36">
        <v>5000</v>
      </c>
      <c r="I194" s="36"/>
      <c r="J194" s="55"/>
      <c r="K194" s="55"/>
      <c r="L194" s="56">
        <f t="shared" si="7"/>
        <v>0</v>
      </c>
      <c r="M194" s="55">
        <v>0</v>
      </c>
      <c r="N194" s="36">
        <f t="shared" si="9"/>
        <v>5000</v>
      </c>
      <c r="O194" s="60"/>
      <c r="P194" s="61"/>
      <c r="Q194" s="61"/>
      <c r="R194" s="61"/>
      <c r="S194" s="74"/>
      <c r="T194" s="70"/>
      <c r="U194" s="68"/>
    </row>
    <row r="195" ht="22.5" spans="1:21">
      <c r="A195" s="33" t="s">
        <v>51</v>
      </c>
      <c r="B195" s="33" t="s">
        <v>52</v>
      </c>
      <c r="C195" s="33" t="s">
        <v>53</v>
      </c>
      <c r="D195" s="42"/>
      <c r="E195" s="34" t="s">
        <v>55</v>
      </c>
      <c r="F195" s="35" t="s">
        <v>398</v>
      </c>
      <c r="G195" s="35" t="s">
        <v>398</v>
      </c>
      <c r="H195" s="36">
        <v>2000000</v>
      </c>
      <c r="I195" s="36"/>
      <c r="J195" s="55"/>
      <c r="K195" s="36">
        <v>2000000</v>
      </c>
      <c r="L195" s="56"/>
      <c r="M195" s="55">
        <v>2000000</v>
      </c>
      <c r="N195" s="36">
        <f t="shared" si="9"/>
        <v>0</v>
      </c>
      <c r="O195" s="60"/>
      <c r="P195" s="61"/>
      <c r="Q195" s="61"/>
      <c r="R195" s="61"/>
      <c r="S195" s="74"/>
      <c r="T195" s="70"/>
      <c r="U195" s="68"/>
    </row>
    <row r="196" ht="67.5" spans="1:21">
      <c r="A196" s="33" t="s">
        <v>51</v>
      </c>
      <c r="B196" s="33" t="s">
        <v>52</v>
      </c>
      <c r="C196" s="33" t="s">
        <v>53</v>
      </c>
      <c r="D196" s="42"/>
      <c r="E196" s="34" t="s">
        <v>55</v>
      </c>
      <c r="F196" s="35" t="s">
        <v>399</v>
      </c>
      <c r="G196" s="35" t="s">
        <v>400</v>
      </c>
      <c r="H196" s="36">
        <v>240000</v>
      </c>
      <c r="I196" s="36"/>
      <c r="J196" s="55"/>
      <c r="K196" s="36">
        <v>240000</v>
      </c>
      <c r="L196" s="56"/>
      <c r="M196" s="55">
        <v>240000</v>
      </c>
      <c r="N196" s="36">
        <f t="shared" si="9"/>
        <v>0</v>
      </c>
      <c r="O196" s="60"/>
      <c r="P196" s="61"/>
      <c r="Q196" s="61"/>
      <c r="R196" s="61"/>
      <c r="S196" s="74"/>
      <c r="T196" s="70"/>
      <c r="U196" s="68"/>
    </row>
    <row r="197" ht="22.5" spans="1:21">
      <c r="A197" s="33" t="s">
        <v>51</v>
      </c>
      <c r="B197" s="33" t="s">
        <v>52</v>
      </c>
      <c r="C197" s="33" t="s">
        <v>53</v>
      </c>
      <c r="D197" s="42"/>
      <c r="E197" s="34" t="s">
        <v>55</v>
      </c>
      <c r="F197" s="35" t="s">
        <v>401</v>
      </c>
      <c r="G197" s="35" t="s">
        <v>401</v>
      </c>
      <c r="H197" s="36">
        <v>13000</v>
      </c>
      <c r="I197" s="36"/>
      <c r="J197" s="55"/>
      <c r="K197" s="55"/>
      <c r="L197" s="56">
        <f t="shared" ref="L197:L260" si="10">K197*84%</f>
        <v>0</v>
      </c>
      <c r="M197" s="55">
        <v>0</v>
      </c>
      <c r="N197" s="36">
        <f t="shared" si="9"/>
        <v>13000</v>
      </c>
      <c r="O197" s="60"/>
      <c r="P197" s="61"/>
      <c r="Q197" s="61"/>
      <c r="R197" s="61"/>
      <c r="S197" s="74"/>
      <c r="T197" s="70"/>
      <c r="U197" s="68"/>
    </row>
    <row r="198" ht="112.5" spans="1:21">
      <c r="A198" s="33" t="s">
        <v>51</v>
      </c>
      <c r="B198" s="33" t="s">
        <v>52</v>
      </c>
      <c r="C198" s="33" t="s">
        <v>53</v>
      </c>
      <c r="D198" s="43"/>
      <c r="E198" s="34" t="s">
        <v>55</v>
      </c>
      <c r="F198" s="35" t="s">
        <v>402</v>
      </c>
      <c r="G198" s="35" t="s">
        <v>403</v>
      </c>
      <c r="H198" s="36">
        <v>1580000</v>
      </c>
      <c r="I198" s="36"/>
      <c r="J198" s="91"/>
      <c r="K198" s="36">
        <v>680000</v>
      </c>
      <c r="L198" s="56">
        <f t="shared" si="10"/>
        <v>571200</v>
      </c>
      <c r="M198" s="55">
        <v>680000</v>
      </c>
      <c r="N198" s="36">
        <f t="shared" si="9"/>
        <v>900000</v>
      </c>
      <c r="O198" s="62"/>
      <c r="P198" s="63"/>
      <c r="Q198" s="63"/>
      <c r="R198" s="63"/>
      <c r="S198" s="75"/>
      <c r="T198" s="70"/>
      <c r="U198" s="68"/>
    </row>
    <row r="199" ht="22.5" spans="1:21">
      <c r="A199" s="33" t="s">
        <v>51</v>
      </c>
      <c r="B199" s="33" t="s">
        <v>404</v>
      </c>
      <c r="C199" s="33" t="s">
        <v>53</v>
      </c>
      <c r="D199" s="41" t="s">
        <v>405</v>
      </c>
      <c r="E199" s="34" t="s">
        <v>406</v>
      </c>
      <c r="F199" s="35" t="s">
        <v>407</v>
      </c>
      <c r="G199" s="35" t="s">
        <v>407</v>
      </c>
      <c r="H199" s="36">
        <v>1080000</v>
      </c>
      <c r="I199" s="36"/>
      <c r="J199" s="55"/>
      <c r="K199" s="55"/>
      <c r="L199" s="56">
        <f t="shared" si="10"/>
        <v>0</v>
      </c>
      <c r="M199" s="55">
        <v>0</v>
      </c>
      <c r="N199" s="36">
        <f t="shared" si="9"/>
        <v>1080000</v>
      </c>
      <c r="O199" s="58">
        <f>SUM(M199:M226)</f>
        <v>29221400</v>
      </c>
      <c r="P199" s="58">
        <v>6298521.85</v>
      </c>
      <c r="Q199" s="58">
        <v>980000</v>
      </c>
      <c r="R199" s="58"/>
      <c r="S199" s="76">
        <f>SUM(O199:R226)</f>
        <v>36499921.85</v>
      </c>
      <c r="T199" s="70"/>
      <c r="U199" s="68"/>
    </row>
    <row r="200" ht="22.5" spans="1:21">
      <c r="A200" s="33" t="s">
        <v>51</v>
      </c>
      <c r="B200" s="33" t="s">
        <v>404</v>
      </c>
      <c r="C200" s="33" t="s">
        <v>53</v>
      </c>
      <c r="D200" s="42"/>
      <c r="E200" s="34" t="s">
        <v>406</v>
      </c>
      <c r="F200" s="35" t="s">
        <v>408</v>
      </c>
      <c r="G200" s="35" t="s">
        <v>408</v>
      </c>
      <c r="H200" s="36">
        <v>3000000</v>
      </c>
      <c r="I200" s="36"/>
      <c r="J200" s="55"/>
      <c r="K200" s="55"/>
      <c r="L200" s="56">
        <f t="shared" si="10"/>
        <v>0</v>
      </c>
      <c r="M200" s="55">
        <v>0</v>
      </c>
      <c r="N200" s="36">
        <f t="shared" si="9"/>
        <v>3000000</v>
      </c>
      <c r="O200" s="60"/>
      <c r="P200" s="60"/>
      <c r="Q200" s="60"/>
      <c r="R200" s="60"/>
      <c r="S200" s="77"/>
      <c r="T200" s="70"/>
      <c r="U200" s="68"/>
    </row>
    <row r="201" ht="45" spans="1:21">
      <c r="A201" s="33" t="s">
        <v>51</v>
      </c>
      <c r="B201" s="33" t="s">
        <v>404</v>
      </c>
      <c r="C201" s="33" t="s">
        <v>53</v>
      </c>
      <c r="D201" s="42"/>
      <c r="E201" s="34" t="s">
        <v>406</v>
      </c>
      <c r="F201" s="35" t="s">
        <v>409</v>
      </c>
      <c r="G201" s="35" t="s">
        <v>409</v>
      </c>
      <c r="H201" s="36">
        <v>353500</v>
      </c>
      <c r="I201" s="36"/>
      <c r="J201" s="55"/>
      <c r="K201" s="55"/>
      <c r="L201" s="56">
        <f t="shared" si="10"/>
        <v>0</v>
      </c>
      <c r="M201" s="55">
        <v>0</v>
      </c>
      <c r="N201" s="36">
        <f t="shared" si="9"/>
        <v>353500</v>
      </c>
      <c r="O201" s="60"/>
      <c r="P201" s="60"/>
      <c r="Q201" s="60"/>
      <c r="R201" s="60"/>
      <c r="S201" s="77"/>
      <c r="T201" s="70"/>
      <c r="U201" s="68"/>
    </row>
    <row r="202" ht="45" spans="1:21">
      <c r="A202" s="33" t="s">
        <v>51</v>
      </c>
      <c r="B202" s="33" t="s">
        <v>404</v>
      </c>
      <c r="C202" s="33" t="s">
        <v>53</v>
      </c>
      <c r="D202" s="42"/>
      <c r="E202" s="34" t="s">
        <v>406</v>
      </c>
      <c r="F202" s="35" t="s">
        <v>410</v>
      </c>
      <c r="G202" s="35" t="s">
        <v>410</v>
      </c>
      <c r="H202" s="36">
        <v>30000</v>
      </c>
      <c r="I202" s="36"/>
      <c r="J202" s="55"/>
      <c r="K202" s="55"/>
      <c r="L202" s="56">
        <f t="shared" si="10"/>
        <v>0</v>
      </c>
      <c r="M202" s="55">
        <v>0</v>
      </c>
      <c r="N202" s="36">
        <f t="shared" si="9"/>
        <v>30000</v>
      </c>
      <c r="O202" s="60"/>
      <c r="P202" s="60"/>
      <c r="Q202" s="60"/>
      <c r="R202" s="60"/>
      <c r="S202" s="77"/>
      <c r="T202" s="70"/>
      <c r="U202" s="68"/>
    </row>
    <row r="203" ht="45" spans="1:21">
      <c r="A203" s="33" t="s">
        <v>51</v>
      </c>
      <c r="B203" s="33" t="s">
        <v>404</v>
      </c>
      <c r="C203" s="33" t="s">
        <v>53</v>
      </c>
      <c r="D203" s="42"/>
      <c r="E203" s="34" t="s">
        <v>406</v>
      </c>
      <c r="F203" s="35" t="s">
        <v>411</v>
      </c>
      <c r="G203" s="35" t="s">
        <v>412</v>
      </c>
      <c r="H203" s="36">
        <v>3200000</v>
      </c>
      <c r="I203" s="36">
        <v>1920000</v>
      </c>
      <c r="J203" s="55">
        <v>1280000</v>
      </c>
      <c r="K203" s="55"/>
      <c r="L203" s="56">
        <f t="shared" si="10"/>
        <v>0</v>
      </c>
      <c r="M203" s="55">
        <v>3200000</v>
      </c>
      <c r="N203" s="36">
        <f t="shared" si="9"/>
        <v>0</v>
      </c>
      <c r="O203" s="60"/>
      <c r="P203" s="60"/>
      <c r="Q203" s="60"/>
      <c r="R203" s="60"/>
      <c r="S203" s="77"/>
      <c r="T203" s="70"/>
      <c r="U203" s="68"/>
    </row>
    <row r="204" ht="22.5" spans="1:21">
      <c r="A204" s="33" t="s">
        <v>51</v>
      </c>
      <c r="B204" s="33" t="s">
        <v>404</v>
      </c>
      <c r="C204" s="33" t="s">
        <v>53</v>
      </c>
      <c r="D204" s="42"/>
      <c r="E204" s="34" t="s">
        <v>406</v>
      </c>
      <c r="F204" s="35" t="s">
        <v>413</v>
      </c>
      <c r="G204" s="35" t="s">
        <v>413</v>
      </c>
      <c r="H204" s="36">
        <v>50000</v>
      </c>
      <c r="I204" s="36"/>
      <c r="J204" s="55"/>
      <c r="K204" s="55"/>
      <c r="L204" s="56">
        <f t="shared" si="10"/>
        <v>0</v>
      </c>
      <c r="M204" s="55">
        <v>0</v>
      </c>
      <c r="N204" s="36">
        <f t="shared" si="9"/>
        <v>50000</v>
      </c>
      <c r="O204" s="60"/>
      <c r="P204" s="60"/>
      <c r="Q204" s="60"/>
      <c r="R204" s="60"/>
      <c r="S204" s="77"/>
      <c r="T204" s="70"/>
      <c r="U204" s="68"/>
    </row>
    <row r="205" ht="22.5" spans="1:21">
      <c r="A205" s="33" t="s">
        <v>51</v>
      </c>
      <c r="B205" s="33" t="s">
        <v>404</v>
      </c>
      <c r="C205" s="33" t="s">
        <v>53</v>
      </c>
      <c r="D205" s="42"/>
      <c r="E205" s="34" t="s">
        <v>406</v>
      </c>
      <c r="F205" s="35" t="s">
        <v>414</v>
      </c>
      <c r="G205" s="35" t="s">
        <v>414</v>
      </c>
      <c r="H205" s="36">
        <v>350000</v>
      </c>
      <c r="I205" s="36"/>
      <c r="J205" s="55"/>
      <c r="K205" s="36">
        <v>350000</v>
      </c>
      <c r="L205" s="56"/>
      <c r="M205" s="55">
        <v>350000</v>
      </c>
      <c r="N205" s="36">
        <f t="shared" si="9"/>
        <v>0</v>
      </c>
      <c r="O205" s="60"/>
      <c r="P205" s="60"/>
      <c r="Q205" s="60"/>
      <c r="R205" s="60"/>
      <c r="S205" s="77"/>
      <c r="T205" s="70"/>
      <c r="U205" s="68"/>
    </row>
    <row r="206" ht="45" spans="1:21">
      <c r="A206" s="33" t="s">
        <v>51</v>
      </c>
      <c r="B206" s="33" t="s">
        <v>404</v>
      </c>
      <c r="C206" s="33" t="s">
        <v>53</v>
      </c>
      <c r="D206" s="42"/>
      <c r="E206" s="34" t="s">
        <v>406</v>
      </c>
      <c r="F206" s="35" t="s">
        <v>415</v>
      </c>
      <c r="G206" s="35" t="s">
        <v>415</v>
      </c>
      <c r="H206" s="36">
        <v>417000</v>
      </c>
      <c r="I206" s="36"/>
      <c r="J206" s="55"/>
      <c r="K206" s="36">
        <v>417000</v>
      </c>
      <c r="L206" s="56"/>
      <c r="M206" s="55">
        <v>417000</v>
      </c>
      <c r="N206" s="36">
        <f t="shared" si="9"/>
        <v>0</v>
      </c>
      <c r="O206" s="60"/>
      <c r="P206" s="60"/>
      <c r="Q206" s="60"/>
      <c r="R206" s="60"/>
      <c r="S206" s="77"/>
      <c r="T206" s="70"/>
      <c r="U206" s="68"/>
    </row>
    <row r="207" ht="45" spans="1:21">
      <c r="A207" s="33" t="s">
        <v>51</v>
      </c>
      <c r="B207" s="33" t="s">
        <v>404</v>
      </c>
      <c r="C207" s="33" t="s">
        <v>53</v>
      </c>
      <c r="D207" s="42"/>
      <c r="E207" s="34" t="s">
        <v>406</v>
      </c>
      <c r="F207" s="35" t="s">
        <v>416</v>
      </c>
      <c r="G207" s="35" t="s">
        <v>416</v>
      </c>
      <c r="H207" s="36">
        <v>2699000</v>
      </c>
      <c r="I207" s="36"/>
      <c r="J207" s="36">
        <v>2699000</v>
      </c>
      <c r="K207" s="55"/>
      <c r="L207" s="56">
        <f t="shared" si="10"/>
        <v>0</v>
      </c>
      <c r="M207" s="55">
        <v>2699000</v>
      </c>
      <c r="N207" s="36">
        <f t="shared" si="9"/>
        <v>0</v>
      </c>
      <c r="O207" s="60"/>
      <c r="P207" s="60"/>
      <c r="Q207" s="60"/>
      <c r="R207" s="60"/>
      <c r="S207" s="77"/>
      <c r="T207" s="70"/>
      <c r="U207" s="68"/>
    </row>
    <row r="208" ht="45" spans="1:21">
      <c r="A208" s="33" t="s">
        <v>51</v>
      </c>
      <c r="B208" s="33" t="s">
        <v>404</v>
      </c>
      <c r="C208" s="33" t="s">
        <v>53</v>
      </c>
      <c r="D208" s="42"/>
      <c r="E208" s="34" t="s">
        <v>406</v>
      </c>
      <c r="F208" s="35" t="s">
        <v>417</v>
      </c>
      <c r="G208" s="35" t="s">
        <v>417</v>
      </c>
      <c r="H208" s="36">
        <v>500000</v>
      </c>
      <c r="I208" s="36"/>
      <c r="J208" s="55"/>
      <c r="K208" s="55"/>
      <c r="L208" s="56">
        <f t="shared" si="10"/>
        <v>0</v>
      </c>
      <c r="M208" s="55">
        <v>0</v>
      </c>
      <c r="N208" s="36">
        <f t="shared" si="9"/>
        <v>500000</v>
      </c>
      <c r="O208" s="60"/>
      <c r="P208" s="60"/>
      <c r="Q208" s="60"/>
      <c r="R208" s="60"/>
      <c r="S208" s="77"/>
      <c r="T208" s="70"/>
      <c r="U208" s="68"/>
    </row>
    <row r="209" ht="45" spans="1:21">
      <c r="A209" s="33" t="s">
        <v>51</v>
      </c>
      <c r="B209" s="33" t="s">
        <v>404</v>
      </c>
      <c r="C209" s="33" t="s">
        <v>53</v>
      </c>
      <c r="D209" s="42"/>
      <c r="E209" s="34" t="s">
        <v>406</v>
      </c>
      <c r="F209" s="35" t="s">
        <v>418</v>
      </c>
      <c r="G209" s="35" t="s">
        <v>419</v>
      </c>
      <c r="H209" s="36">
        <v>10895400</v>
      </c>
      <c r="I209" s="36">
        <v>4625900</v>
      </c>
      <c r="J209" s="55">
        <v>6269500</v>
      </c>
      <c r="K209" s="55"/>
      <c r="L209" s="56">
        <f t="shared" si="10"/>
        <v>0</v>
      </c>
      <c r="M209" s="55">
        <v>10895400</v>
      </c>
      <c r="N209" s="36">
        <f t="shared" si="9"/>
        <v>0</v>
      </c>
      <c r="O209" s="60"/>
      <c r="P209" s="60"/>
      <c r="Q209" s="60"/>
      <c r="R209" s="60"/>
      <c r="S209" s="77"/>
      <c r="T209" s="70"/>
      <c r="U209" s="68">
        <v>4817613.58</v>
      </c>
    </row>
    <row r="210" ht="22.5" spans="1:21">
      <c r="A210" s="33" t="s">
        <v>51</v>
      </c>
      <c r="B210" s="33" t="s">
        <v>404</v>
      </c>
      <c r="C210" s="33" t="s">
        <v>53</v>
      </c>
      <c r="D210" s="42"/>
      <c r="E210" s="34" t="s">
        <v>406</v>
      </c>
      <c r="F210" s="35" t="s">
        <v>420</v>
      </c>
      <c r="G210" s="35" t="s">
        <v>420</v>
      </c>
      <c r="H210" s="36">
        <v>100000</v>
      </c>
      <c r="I210" s="36"/>
      <c r="J210" s="55"/>
      <c r="K210" s="55"/>
      <c r="L210" s="56">
        <f t="shared" si="10"/>
        <v>0</v>
      </c>
      <c r="M210" s="55">
        <v>0</v>
      </c>
      <c r="N210" s="36">
        <f t="shared" si="9"/>
        <v>100000</v>
      </c>
      <c r="O210" s="60"/>
      <c r="P210" s="60"/>
      <c r="Q210" s="60"/>
      <c r="R210" s="60"/>
      <c r="S210" s="77"/>
      <c r="T210" s="70"/>
      <c r="U210" s="68"/>
    </row>
    <row r="211" ht="22.5" spans="1:21">
      <c r="A211" s="33" t="s">
        <v>51</v>
      </c>
      <c r="B211" s="33" t="s">
        <v>404</v>
      </c>
      <c r="C211" s="33" t="s">
        <v>53</v>
      </c>
      <c r="D211" s="42"/>
      <c r="E211" s="34" t="s">
        <v>406</v>
      </c>
      <c r="F211" s="35" t="s">
        <v>421</v>
      </c>
      <c r="G211" s="35" t="s">
        <v>421</v>
      </c>
      <c r="H211" s="36">
        <v>200000</v>
      </c>
      <c r="I211" s="36"/>
      <c r="J211" s="55"/>
      <c r="K211" s="55"/>
      <c r="L211" s="56">
        <f t="shared" si="10"/>
        <v>0</v>
      </c>
      <c r="M211" s="55">
        <v>0</v>
      </c>
      <c r="N211" s="36">
        <f t="shared" si="9"/>
        <v>200000</v>
      </c>
      <c r="O211" s="60"/>
      <c r="P211" s="60"/>
      <c r="Q211" s="60"/>
      <c r="R211" s="60"/>
      <c r="S211" s="77"/>
      <c r="T211" s="70"/>
      <c r="U211" s="68"/>
    </row>
    <row r="212" ht="22.5" spans="1:21">
      <c r="A212" s="33" t="s">
        <v>51</v>
      </c>
      <c r="B212" s="33" t="s">
        <v>404</v>
      </c>
      <c r="C212" s="33" t="s">
        <v>53</v>
      </c>
      <c r="D212" s="42"/>
      <c r="E212" s="34" t="s">
        <v>406</v>
      </c>
      <c r="F212" s="35" t="s">
        <v>422</v>
      </c>
      <c r="G212" s="35" t="s">
        <v>422</v>
      </c>
      <c r="H212" s="36">
        <v>115000</v>
      </c>
      <c r="I212" s="36"/>
      <c r="J212" s="55"/>
      <c r="K212" s="36">
        <v>115000</v>
      </c>
      <c r="L212" s="56"/>
      <c r="M212" s="55">
        <v>115000</v>
      </c>
      <c r="N212" s="36">
        <f t="shared" si="9"/>
        <v>0</v>
      </c>
      <c r="O212" s="60"/>
      <c r="P212" s="60"/>
      <c r="Q212" s="60"/>
      <c r="R212" s="60"/>
      <c r="S212" s="77"/>
      <c r="T212" s="70"/>
      <c r="U212" s="68"/>
    </row>
    <row r="213" ht="22.5" spans="1:21">
      <c r="A213" s="33" t="s">
        <v>51</v>
      </c>
      <c r="B213" s="33" t="s">
        <v>404</v>
      </c>
      <c r="C213" s="33" t="s">
        <v>53</v>
      </c>
      <c r="D213" s="42"/>
      <c r="E213" s="34" t="s">
        <v>406</v>
      </c>
      <c r="F213" s="35" t="s">
        <v>423</v>
      </c>
      <c r="G213" s="35" t="s">
        <v>424</v>
      </c>
      <c r="H213" s="36">
        <v>400000</v>
      </c>
      <c r="I213" s="36"/>
      <c r="J213" s="55"/>
      <c r="K213" s="55">
        <v>100000</v>
      </c>
      <c r="L213" s="56">
        <f t="shared" si="10"/>
        <v>84000</v>
      </c>
      <c r="M213" s="55">
        <v>100000</v>
      </c>
      <c r="N213" s="36">
        <f t="shared" si="9"/>
        <v>300000</v>
      </c>
      <c r="O213" s="60"/>
      <c r="P213" s="60"/>
      <c r="Q213" s="60"/>
      <c r="R213" s="60"/>
      <c r="S213" s="77"/>
      <c r="T213" s="70"/>
      <c r="U213" s="68"/>
    </row>
    <row r="214" ht="22.5" spans="1:21">
      <c r="A214" s="33" t="s">
        <v>51</v>
      </c>
      <c r="B214" s="33" t="s">
        <v>404</v>
      </c>
      <c r="C214" s="33" t="s">
        <v>53</v>
      </c>
      <c r="D214" s="42"/>
      <c r="E214" s="34" t="s">
        <v>406</v>
      </c>
      <c r="F214" s="35" t="s">
        <v>425</v>
      </c>
      <c r="G214" s="35" t="s">
        <v>425</v>
      </c>
      <c r="H214" s="36">
        <v>45000</v>
      </c>
      <c r="I214" s="36"/>
      <c r="J214" s="55"/>
      <c r="K214" s="55">
        <v>45000</v>
      </c>
      <c r="L214" s="56"/>
      <c r="M214" s="55">
        <v>45000</v>
      </c>
      <c r="N214" s="36">
        <f t="shared" si="9"/>
        <v>0</v>
      </c>
      <c r="O214" s="60"/>
      <c r="P214" s="60"/>
      <c r="Q214" s="60"/>
      <c r="R214" s="60"/>
      <c r="S214" s="77"/>
      <c r="T214" s="70"/>
      <c r="U214" s="68"/>
    </row>
    <row r="215" ht="22.5" spans="1:21">
      <c r="A215" s="33" t="s">
        <v>51</v>
      </c>
      <c r="B215" s="33" t="s">
        <v>404</v>
      </c>
      <c r="C215" s="33" t="s">
        <v>53</v>
      </c>
      <c r="D215" s="42"/>
      <c r="E215" s="34" t="s">
        <v>406</v>
      </c>
      <c r="F215" s="35" t="s">
        <v>426</v>
      </c>
      <c r="G215" s="35" t="s">
        <v>426</v>
      </c>
      <c r="H215" s="36">
        <v>2160000</v>
      </c>
      <c r="I215" s="36"/>
      <c r="J215" s="55"/>
      <c r="K215" s="36">
        <v>2160000</v>
      </c>
      <c r="L215" s="56"/>
      <c r="M215" s="55">
        <v>2160000</v>
      </c>
      <c r="N215" s="36">
        <f t="shared" si="9"/>
        <v>0</v>
      </c>
      <c r="O215" s="60"/>
      <c r="P215" s="60"/>
      <c r="Q215" s="60"/>
      <c r="R215" s="60"/>
      <c r="S215" s="77"/>
      <c r="T215" s="70"/>
      <c r="U215" s="68">
        <v>401960.1</v>
      </c>
    </row>
    <row r="216" ht="22.5" spans="1:21">
      <c r="A216" s="33" t="s">
        <v>51</v>
      </c>
      <c r="B216" s="33" t="s">
        <v>404</v>
      </c>
      <c r="C216" s="33" t="s">
        <v>53</v>
      </c>
      <c r="D216" s="42"/>
      <c r="E216" s="34" t="s">
        <v>406</v>
      </c>
      <c r="F216" s="35" t="s">
        <v>427</v>
      </c>
      <c r="G216" s="35" t="s">
        <v>427</v>
      </c>
      <c r="H216" s="36">
        <v>500000</v>
      </c>
      <c r="I216" s="36"/>
      <c r="J216" s="55"/>
      <c r="K216" s="36">
        <v>500000</v>
      </c>
      <c r="L216" s="56">
        <f t="shared" si="10"/>
        <v>420000</v>
      </c>
      <c r="M216" s="55">
        <v>500000</v>
      </c>
      <c r="N216" s="36">
        <f t="shared" si="9"/>
        <v>0</v>
      </c>
      <c r="O216" s="60"/>
      <c r="P216" s="60"/>
      <c r="Q216" s="60"/>
      <c r="R216" s="60"/>
      <c r="S216" s="77"/>
      <c r="T216" s="70"/>
      <c r="U216" s="68"/>
    </row>
    <row r="217" ht="45" spans="1:21">
      <c r="A217" s="33" t="s">
        <v>51</v>
      </c>
      <c r="B217" s="33" t="s">
        <v>404</v>
      </c>
      <c r="C217" s="33" t="s">
        <v>53</v>
      </c>
      <c r="D217" s="42"/>
      <c r="E217" s="34" t="s">
        <v>406</v>
      </c>
      <c r="F217" s="35" t="s">
        <v>428</v>
      </c>
      <c r="G217" s="35" t="s">
        <v>428</v>
      </c>
      <c r="H217" s="36">
        <v>370000</v>
      </c>
      <c r="I217" s="36"/>
      <c r="J217" s="55">
        <v>370000</v>
      </c>
      <c r="K217" s="55"/>
      <c r="L217" s="56">
        <f t="shared" si="10"/>
        <v>0</v>
      </c>
      <c r="M217" s="55">
        <v>370000</v>
      </c>
      <c r="N217" s="36">
        <f t="shared" si="9"/>
        <v>0</v>
      </c>
      <c r="O217" s="60"/>
      <c r="P217" s="60"/>
      <c r="Q217" s="60"/>
      <c r="R217" s="60"/>
      <c r="S217" s="77"/>
      <c r="T217" s="70"/>
      <c r="U217" s="68"/>
    </row>
    <row r="218" ht="22.5" spans="1:21">
      <c r="A218" s="33" t="s">
        <v>51</v>
      </c>
      <c r="B218" s="33" t="s">
        <v>404</v>
      </c>
      <c r="C218" s="33" t="s">
        <v>53</v>
      </c>
      <c r="D218" s="42"/>
      <c r="E218" s="34" t="s">
        <v>406</v>
      </c>
      <c r="F218" s="35" t="s">
        <v>429</v>
      </c>
      <c r="G218" s="35" t="s">
        <v>429</v>
      </c>
      <c r="H218" s="36">
        <v>50000</v>
      </c>
      <c r="I218" s="36"/>
      <c r="J218" s="55"/>
      <c r="K218" s="55"/>
      <c r="L218" s="56">
        <f t="shared" si="10"/>
        <v>0</v>
      </c>
      <c r="M218" s="55">
        <v>0</v>
      </c>
      <c r="N218" s="36">
        <f t="shared" si="9"/>
        <v>50000</v>
      </c>
      <c r="O218" s="60"/>
      <c r="P218" s="60"/>
      <c r="Q218" s="60"/>
      <c r="R218" s="60"/>
      <c r="S218" s="77"/>
      <c r="T218" s="70"/>
      <c r="U218" s="68"/>
    </row>
    <row r="219" ht="22.5" spans="1:21">
      <c r="A219" s="37" t="s">
        <v>51</v>
      </c>
      <c r="B219" s="37" t="s">
        <v>404</v>
      </c>
      <c r="C219" s="37" t="s">
        <v>67</v>
      </c>
      <c r="D219" s="42"/>
      <c r="E219" s="38" t="s">
        <v>430</v>
      </c>
      <c r="F219" s="39" t="s">
        <v>431</v>
      </c>
      <c r="G219" s="39" t="s">
        <v>432</v>
      </c>
      <c r="H219" s="40">
        <v>150000</v>
      </c>
      <c r="I219" s="40">
        <v>150000</v>
      </c>
      <c r="J219" s="55"/>
      <c r="K219" s="55"/>
      <c r="L219" s="56">
        <f t="shared" si="10"/>
        <v>0</v>
      </c>
      <c r="M219" s="55">
        <v>150000</v>
      </c>
      <c r="N219" s="36">
        <f t="shared" si="9"/>
        <v>0</v>
      </c>
      <c r="O219" s="60"/>
      <c r="P219" s="60"/>
      <c r="Q219" s="60"/>
      <c r="R219" s="60"/>
      <c r="S219" s="77"/>
      <c r="T219" s="71"/>
      <c r="U219" s="68"/>
    </row>
    <row r="220" ht="45" spans="1:21">
      <c r="A220" s="37" t="s">
        <v>51</v>
      </c>
      <c r="B220" s="37" t="s">
        <v>404</v>
      </c>
      <c r="C220" s="37" t="s">
        <v>67</v>
      </c>
      <c r="D220" s="42"/>
      <c r="E220" s="38" t="s">
        <v>430</v>
      </c>
      <c r="F220" s="39" t="s">
        <v>433</v>
      </c>
      <c r="G220" s="39" t="s">
        <v>434</v>
      </c>
      <c r="H220" s="40">
        <v>960000</v>
      </c>
      <c r="I220" s="40">
        <v>960000</v>
      </c>
      <c r="J220" s="55"/>
      <c r="K220" s="55"/>
      <c r="L220" s="56">
        <f t="shared" si="10"/>
        <v>0</v>
      </c>
      <c r="M220" s="55">
        <v>960000</v>
      </c>
      <c r="N220" s="36">
        <f t="shared" si="9"/>
        <v>0</v>
      </c>
      <c r="O220" s="60"/>
      <c r="P220" s="60"/>
      <c r="Q220" s="60"/>
      <c r="R220" s="60"/>
      <c r="S220" s="77"/>
      <c r="T220" s="71"/>
      <c r="U220" s="68"/>
    </row>
    <row r="221" ht="22.5" spans="1:21">
      <c r="A221" s="33" t="s">
        <v>51</v>
      </c>
      <c r="B221" s="33" t="s">
        <v>404</v>
      </c>
      <c r="C221" s="33" t="s">
        <v>53</v>
      </c>
      <c r="D221" s="42"/>
      <c r="E221" s="34" t="s">
        <v>406</v>
      </c>
      <c r="F221" s="35" t="s">
        <v>435</v>
      </c>
      <c r="G221" s="35" t="s">
        <v>436</v>
      </c>
      <c r="H221" s="36">
        <v>620000</v>
      </c>
      <c r="I221" s="36">
        <v>133400</v>
      </c>
      <c r="J221" s="55">
        <v>486600</v>
      </c>
      <c r="K221" s="55"/>
      <c r="L221" s="56">
        <f t="shared" si="10"/>
        <v>0</v>
      </c>
      <c r="M221" s="55">
        <v>620000</v>
      </c>
      <c r="N221" s="36">
        <f t="shared" si="9"/>
        <v>0</v>
      </c>
      <c r="O221" s="60"/>
      <c r="P221" s="60"/>
      <c r="Q221" s="60"/>
      <c r="R221" s="60"/>
      <c r="S221" s="77"/>
      <c r="T221" s="70"/>
      <c r="U221" s="68"/>
    </row>
    <row r="222" ht="45" spans="1:21">
      <c r="A222" s="33" t="s">
        <v>51</v>
      </c>
      <c r="B222" s="33" t="s">
        <v>404</v>
      </c>
      <c r="C222" s="33" t="s">
        <v>53</v>
      </c>
      <c r="D222" s="42"/>
      <c r="E222" s="34" t="s">
        <v>406</v>
      </c>
      <c r="F222" s="35" t="s">
        <v>437</v>
      </c>
      <c r="G222" s="35" t="s">
        <v>437</v>
      </c>
      <c r="H222" s="36">
        <v>5940000</v>
      </c>
      <c r="I222" s="36"/>
      <c r="J222" s="55">
        <v>5940000</v>
      </c>
      <c r="K222" s="55"/>
      <c r="L222" s="56">
        <f t="shared" si="10"/>
        <v>0</v>
      </c>
      <c r="M222" s="55">
        <v>5940000</v>
      </c>
      <c r="N222" s="36">
        <f t="shared" si="9"/>
        <v>0</v>
      </c>
      <c r="O222" s="60"/>
      <c r="P222" s="60"/>
      <c r="Q222" s="60"/>
      <c r="R222" s="60"/>
      <c r="S222" s="77"/>
      <c r="T222" s="70"/>
      <c r="U222" s="68"/>
    </row>
    <row r="223" ht="22.5" spans="1:21">
      <c r="A223" s="33" t="s">
        <v>51</v>
      </c>
      <c r="B223" s="33" t="s">
        <v>404</v>
      </c>
      <c r="C223" s="33" t="s">
        <v>53</v>
      </c>
      <c r="D223" s="42"/>
      <c r="E223" s="34" t="s">
        <v>406</v>
      </c>
      <c r="F223" s="35" t="s">
        <v>438</v>
      </c>
      <c r="G223" s="35" t="s">
        <v>438</v>
      </c>
      <c r="H223" s="36">
        <v>30000</v>
      </c>
      <c r="I223" s="36"/>
      <c r="J223" s="55"/>
      <c r="K223" s="55"/>
      <c r="L223" s="56">
        <f t="shared" si="10"/>
        <v>0</v>
      </c>
      <c r="M223" s="55">
        <v>0</v>
      </c>
      <c r="N223" s="36">
        <f t="shared" si="9"/>
        <v>30000</v>
      </c>
      <c r="O223" s="60"/>
      <c r="P223" s="60"/>
      <c r="Q223" s="60"/>
      <c r="R223" s="60"/>
      <c r="S223" s="77"/>
      <c r="T223" s="70"/>
      <c r="U223" s="68"/>
    </row>
    <row r="224" s="12" customFormat="1" ht="45" spans="1:21">
      <c r="A224" s="33" t="s">
        <v>51</v>
      </c>
      <c r="B224" s="33" t="s">
        <v>404</v>
      </c>
      <c r="C224" s="33" t="s">
        <v>53</v>
      </c>
      <c r="D224" s="42"/>
      <c r="E224" s="34" t="s">
        <v>406</v>
      </c>
      <c r="F224" s="35" t="s">
        <v>439</v>
      </c>
      <c r="G224" s="35" t="s">
        <v>439</v>
      </c>
      <c r="H224" s="36">
        <v>1000000</v>
      </c>
      <c r="I224" s="36"/>
      <c r="J224" s="55"/>
      <c r="K224" s="55"/>
      <c r="L224" s="56">
        <f t="shared" si="10"/>
        <v>0</v>
      </c>
      <c r="M224" s="36"/>
      <c r="N224" s="36">
        <v>1000000</v>
      </c>
      <c r="O224" s="60"/>
      <c r="P224" s="60"/>
      <c r="Q224" s="60"/>
      <c r="R224" s="60"/>
      <c r="S224" s="77"/>
      <c r="T224" s="70"/>
      <c r="U224" s="68"/>
    </row>
    <row r="225" s="12" customFormat="1" ht="22.5" spans="1:21">
      <c r="A225" s="33" t="s">
        <v>51</v>
      </c>
      <c r="B225" s="33" t="s">
        <v>404</v>
      </c>
      <c r="C225" s="33" t="s">
        <v>53</v>
      </c>
      <c r="D225" s="42"/>
      <c r="E225" s="34" t="s">
        <v>406</v>
      </c>
      <c r="F225" s="35" t="s">
        <v>440</v>
      </c>
      <c r="G225" s="35" t="s">
        <v>440</v>
      </c>
      <c r="H225" s="36">
        <v>200000</v>
      </c>
      <c r="I225" s="36"/>
      <c r="J225" s="55"/>
      <c r="K225" s="55">
        <v>200000</v>
      </c>
      <c r="L225" s="56"/>
      <c r="M225" s="36">
        <v>200000</v>
      </c>
      <c r="N225" s="36"/>
      <c r="O225" s="60"/>
      <c r="P225" s="60"/>
      <c r="Q225" s="60"/>
      <c r="R225" s="60"/>
      <c r="S225" s="77"/>
      <c r="T225" s="70"/>
      <c r="U225" s="68"/>
    </row>
    <row r="226" ht="22.5" spans="1:21">
      <c r="A226" s="33" t="s">
        <v>51</v>
      </c>
      <c r="B226" s="33" t="s">
        <v>404</v>
      </c>
      <c r="C226" s="33" t="s">
        <v>53</v>
      </c>
      <c r="D226" s="43"/>
      <c r="E226" s="34" t="s">
        <v>406</v>
      </c>
      <c r="F226" s="35" t="s">
        <v>441</v>
      </c>
      <c r="G226" s="35" t="s">
        <v>441</v>
      </c>
      <c r="H226" s="36">
        <v>1450000</v>
      </c>
      <c r="I226" s="36"/>
      <c r="J226" s="55"/>
      <c r="K226" s="55">
        <v>500000</v>
      </c>
      <c r="L226" s="56">
        <f t="shared" si="10"/>
        <v>420000</v>
      </c>
      <c r="M226" s="55">
        <v>500000</v>
      </c>
      <c r="N226" s="36">
        <f t="shared" ref="N226:N231" si="11">H226-M226</f>
        <v>950000</v>
      </c>
      <c r="O226" s="62"/>
      <c r="P226" s="62"/>
      <c r="Q226" s="62"/>
      <c r="R226" s="62"/>
      <c r="S226" s="78"/>
      <c r="T226" s="70"/>
      <c r="U226" s="68"/>
    </row>
    <row r="227" ht="22.5" spans="1:21">
      <c r="A227" s="33" t="s">
        <v>442</v>
      </c>
      <c r="B227" s="33" t="s">
        <v>74</v>
      </c>
      <c r="C227" s="33" t="s">
        <v>53</v>
      </c>
      <c r="D227" s="41" t="s">
        <v>443</v>
      </c>
      <c r="E227" s="34" t="s">
        <v>444</v>
      </c>
      <c r="F227" s="35" t="s">
        <v>445</v>
      </c>
      <c r="G227" s="35" t="s">
        <v>445</v>
      </c>
      <c r="H227" s="36">
        <v>200000</v>
      </c>
      <c r="I227" s="36"/>
      <c r="J227" s="55"/>
      <c r="K227" s="55"/>
      <c r="L227" s="56">
        <f t="shared" si="10"/>
        <v>0</v>
      </c>
      <c r="M227" s="55">
        <v>0</v>
      </c>
      <c r="N227" s="36">
        <f t="shared" si="11"/>
        <v>200000</v>
      </c>
      <c r="O227" s="58">
        <v>500000</v>
      </c>
      <c r="P227" s="58">
        <v>1084444.31</v>
      </c>
      <c r="Q227" s="58">
        <v>170000</v>
      </c>
      <c r="R227" s="58"/>
      <c r="S227" s="76">
        <f>SUM(O227:R230)</f>
        <v>1754444.31</v>
      </c>
      <c r="T227" s="70"/>
      <c r="U227" s="68"/>
    </row>
    <row r="228" ht="22.5" spans="1:21">
      <c r="A228" s="33" t="s">
        <v>442</v>
      </c>
      <c r="B228" s="33" t="s">
        <v>74</v>
      </c>
      <c r="C228" s="33" t="s">
        <v>53</v>
      </c>
      <c r="D228" s="42"/>
      <c r="E228" s="34" t="s">
        <v>444</v>
      </c>
      <c r="F228" s="35" t="s">
        <v>446</v>
      </c>
      <c r="G228" s="35" t="s">
        <v>447</v>
      </c>
      <c r="H228" s="36">
        <v>600000</v>
      </c>
      <c r="I228" s="36"/>
      <c r="J228" s="55"/>
      <c r="K228" s="55"/>
      <c r="L228" s="56">
        <f t="shared" si="10"/>
        <v>0</v>
      </c>
      <c r="M228" s="55">
        <v>0</v>
      </c>
      <c r="N228" s="36">
        <f t="shared" si="11"/>
        <v>600000</v>
      </c>
      <c r="O228" s="60"/>
      <c r="P228" s="60"/>
      <c r="Q228" s="60"/>
      <c r="R228" s="60"/>
      <c r="S228" s="77"/>
      <c r="T228" s="70"/>
      <c r="U228" s="68"/>
    </row>
    <row r="229" ht="22.5" spans="1:21">
      <c r="A229" s="33" t="s">
        <v>442</v>
      </c>
      <c r="B229" s="33" t="s">
        <v>74</v>
      </c>
      <c r="C229" s="33" t="s">
        <v>53</v>
      </c>
      <c r="D229" s="42"/>
      <c r="E229" s="34" t="s">
        <v>444</v>
      </c>
      <c r="F229" s="35" t="s">
        <v>448</v>
      </c>
      <c r="G229" s="35" t="s">
        <v>449</v>
      </c>
      <c r="H229" s="36">
        <v>500000</v>
      </c>
      <c r="I229" s="36">
        <v>500000</v>
      </c>
      <c r="J229" s="55"/>
      <c r="K229" s="55"/>
      <c r="L229" s="56">
        <f t="shared" si="10"/>
        <v>0</v>
      </c>
      <c r="M229" s="55">
        <v>500000</v>
      </c>
      <c r="N229" s="36">
        <f t="shared" si="11"/>
        <v>0</v>
      </c>
      <c r="O229" s="60"/>
      <c r="P229" s="60"/>
      <c r="Q229" s="60"/>
      <c r="R229" s="60"/>
      <c r="S229" s="77"/>
      <c r="T229" s="70"/>
      <c r="U229" s="68"/>
    </row>
    <row r="230" ht="22.5" spans="1:21">
      <c r="A230" s="33" t="s">
        <v>442</v>
      </c>
      <c r="B230" s="33" t="s">
        <v>74</v>
      </c>
      <c r="C230" s="33" t="s">
        <v>53</v>
      </c>
      <c r="D230" s="43"/>
      <c r="E230" s="34" t="s">
        <v>444</v>
      </c>
      <c r="F230" s="35" t="s">
        <v>380</v>
      </c>
      <c r="G230" s="35" t="s">
        <v>380</v>
      </c>
      <c r="H230" s="36">
        <v>9496.53</v>
      </c>
      <c r="I230" s="36"/>
      <c r="J230" s="55"/>
      <c r="K230" s="55"/>
      <c r="L230" s="56">
        <f t="shared" si="10"/>
        <v>0</v>
      </c>
      <c r="M230" s="55">
        <v>0</v>
      </c>
      <c r="N230" s="36">
        <f t="shared" si="11"/>
        <v>9496.53</v>
      </c>
      <c r="O230" s="62"/>
      <c r="P230" s="62"/>
      <c r="Q230" s="62"/>
      <c r="R230" s="62"/>
      <c r="S230" s="78"/>
      <c r="T230" s="70"/>
      <c r="U230" s="68"/>
    </row>
    <row r="231" ht="45" spans="1:21">
      <c r="A231" s="33" t="s">
        <v>118</v>
      </c>
      <c r="B231" s="33" t="s">
        <v>93</v>
      </c>
      <c r="C231" s="33" t="s">
        <v>53</v>
      </c>
      <c r="D231" s="41" t="s">
        <v>450</v>
      </c>
      <c r="E231" s="34" t="s">
        <v>451</v>
      </c>
      <c r="F231" s="35" t="s">
        <v>452</v>
      </c>
      <c r="G231" s="35" t="s">
        <v>452</v>
      </c>
      <c r="H231" s="36">
        <v>3500000</v>
      </c>
      <c r="I231" s="36"/>
      <c r="J231" s="55"/>
      <c r="K231" s="55"/>
      <c r="L231" s="56">
        <f t="shared" si="10"/>
        <v>0</v>
      </c>
      <c r="M231" s="55">
        <v>0</v>
      </c>
      <c r="N231" s="36">
        <f t="shared" si="11"/>
        <v>3500000</v>
      </c>
      <c r="O231" s="58">
        <f>SUM(M231:M239)</f>
        <v>10105000</v>
      </c>
      <c r="P231" s="59">
        <v>2838242.52</v>
      </c>
      <c r="Q231" s="59">
        <v>420000</v>
      </c>
      <c r="R231" s="59"/>
      <c r="S231" s="73">
        <f>SUM(O231:R239)</f>
        <v>13363242.52</v>
      </c>
      <c r="T231" s="70"/>
      <c r="U231" s="68"/>
    </row>
    <row r="232" s="14" customFormat="1" ht="22.5" spans="1:21">
      <c r="A232" s="83" t="s">
        <v>118</v>
      </c>
      <c r="B232" s="83" t="s">
        <v>93</v>
      </c>
      <c r="C232" s="83" t="s">
        <v>53</v>
      </c>
      <c r="D232" s="45"/>
      <c r="E232" s="84" t="s">
        <v>451</v>
      </c>
      <c r="F232" s="85" t="s">
        <v>453</v>
      </c>
      <c r="G232" s="85" t="s">
        <v>453</v>
      </c>
      <c r="H232" s="65">
        <v>2810000</v>
      </c>
      <c r="I232" s="65">
        <v>2810000</v>
      </c>
      <c r="J232" s="64"/>
      <c r="K232" s="64"/>
      <c r="L232" s="56">
        <f t="shared" si="10"/>
        <v>0</v>
      </c>
      <c r="M232" s="64">
        <v>2810000</v>
      </c>
      <c r="N232" s="65"/>
      <c r="O232" s="67"/>
      <c r="P232" s="94"/>
      <c r="Q232" s="94"/>
      <c r="R232" s="94"/>
      <c r="S232" s="97"/>
      <c r="T232" s="98"/>
      <c r="U232" s="82" t="s">
        <v>143</v>
      </c>
    </row>
    <row r="233" s="14" customFormat="1" ht="22.5" spans="1:21">
      <c r="A233" s="83" t="s">
        <v>118</v>
      </c>
      <c r="B233" s="83" t="s">
        <v>93</v>
      </c>
      <c r="C233" s="83" t="s">
        <v>53</v>
      </c>
      <c r="D233" s="45"/>
      <c r="E233" s="84" t="s">
        <v>451</v>
      </c>
      <c r="F233" s="85" t="s">
        <v>454</v>
      </c>
      <c r="G233" s="85" t="s">
        <v>454</v>
      </c>
      <c r="H233" s="65">
        <v>910000</v>
      </c>
      <c r="I233" s="65">
        <v>910000</v>
      </c>
      <c r="J233" s="64"/>
      <c r="K233" s="64"/>
      <c r="L233" s="56">
        <f t="shared" si="10"/>
        <v>0</v>
      </c>
      <c r="M233" s="64">
        <v>910000</v>
      </c>
      <c r="N233" s="65"/>
      <c r="O233" s="67"/>
      <c r="P233" s="94"/>
      <c r="Q233" s="94"/>
      <c r="R233" s="94"/>
      <c r="S233" s="97"/>
      <c r="T233" s="98"/>
      <c r="U233" s="82" t="s">
        <v>143</v>
      </c>
    </row>
    <row r="234" ht="22.5" spans="1:21">
      <c r="A234" s="33" t="s">
        <v>118</v>
      </c>
      <c r="B234" s="33" t="s">
        <v>93</v>
      </c>
      <c r="C234" s="33" t="s">
        <v>53</v>
      </c>
      <c r="D234" s="42"/>
      <c r="E234" s="34" t="s">
        <v>451</v>
      </c>
      <c r="F234" s="35" t="s">
        <v>455</v>
      </c>
      <c r="G234" s="35" t="s">
        <v>455</v>
      </c>
      <c r="H234" s="36">
        <v>800000</v>
      </c>
      <c r="I234" s="36"/>
      <c r="J234" s="55"/>
      <c r="K234" s="36">
        <v>500000</v>
      </c>
      <c r="L234" s="56">
        <f t="shared" si="10"/>
        <v>420000</v>
      </c>
      <c r="M234" s="55">
        <v>500000</v>
      </c>
      <c r="N234" s="36">
        <f>H234-M234</f>
        <v>300000</v>
      </c>
      <c r="O234" s="60"/>
      <c r="P234" s="61"/>
      <c r="Q234" s="61"/>
      <c r="R234" s="61"/>
      <c r="S234" s="74"/>
      <c r="T234" s="70"/>
      <c r="U234" s="68"/>
    </row>
    <row r="235" s="14" customFormat="1" ht="22.5" spans="1:21">
      <c r="A235" s="83"/>
      <c r="B235" s="83"/>
      <c r="C235" s="83"/>
      <c r="D235" s="45"/>
      <c r="E235" s="84"/>
      <c r="F235" s="85" t="s">
        <v>456</v>
      </c>
      <c r="G235" s="85" t="s">
        <v>456</v>
      </c>
      <c r="H235" s="65">
        <v>835000</v>
      </c>
      <c r="I235" s="65">
        <v>835000</v>
      </c>
      <c r="J235" s="64"/>
      <c r="K235" s="65"/>
      <c r="L235" s="56">
        <f t="shared" si="10"/>
        <v>0</v>
      </c>
      <c r="M235" s="64">
        <v>835000</v>
      </c>
      <c r="N235" s="65"/>
      <c r="O235" s="67"/>
      <c r="P235" s="94"/>
      <c r="Q235" s="94"/>
      <c r="R235" s="94"/>
      <c r="S235" s="97"/>
      <c r="T235" s="98"/>
      <c r="U235" s="82" t="s">
        <v>143</v>
      </c>
    </row>
    <row r="236" s="14" customFormat="1" ht="45" spans="1:21">
      <c r="A236" s="83" t="s">
        <v>118</v>
      </c>
      <c r="B236" s="83" t="s">
        <v>93</v>
      </c>
      <c r="C236" s="83" t="s">
        <v>277</v>
      </c>
      <c r="D236" s="45"/>
      <c r="E236" s="84" t="s">
        <v>457</v>
      </c>
      <c r="F236" s="85" t="s">
        <v>458</v>
      </c>
      <c r="G236" s="85" t="s">
        <v>459</v>
      </c>
      <c r="H236" s="65">
        <v>4100000</v>
      </c>
      <c r="I236" s="65">
        <v>4100000</v>
      </c>
      <c r="J236" s="64"/>
      <c r="K236" s="64"/>
      <c r="L236" s="56">
        <f t="shared" si="10"/>
        <v>0</v>
      </c>
      <c r="M236" s="65">
        <v>4100000</v>
      </c>
      <c r="N236" s="65">
        <f t="shared" ref="N236:N284" si="12">H236-M236</f>
        <v>0</v>
      </c>
      <c r="O236" s="67"/>
      <c r="P236" s="94"/>
      <c r="Q236" s="94"/>
      <c r="R236" s="94"/>
      <c r="S236" s="97"/>
      <c r="T236" s="87"/>
      <c r="U236" s="82" t="s">
        <v>143</v>
      </c>
    </row>
    <row r="237" ht="45" spans="1:21">
      <c r="A237" s="33" t="s">
        <v>118</v>
      </c>
      <c r="B237" s="33" t="s">
        <v>93</v>
      </c>
      <c r="C237" s="33" t="s">
        <v>53</v>
      </c>
      <c r="D237" s="42"/>
      <c r="E237" s="34" t="s">
        <v>451</v>
      </c>
      <c r="F237" s="35" t="s">
        <v>460</v>
      </c>
      <c r="G237" s="35" t="s">
        <v>460</v>
      </c>
      <c r="H237" s="36">
        <v>450000</v>
      </c>
      <c r="I237" s="36"/>
      <c r="J237" s="55"/>
      <c r="K237" s="36">
        <v>450000</v>
      </c>
      <c r="L237" s="56"/>
      <c r="M237" s="55">
        <v>450000</v>
      </c>
      <c r="N237" s="36">
        <f t="shared" si="12"/>
        <v>0</v>
      </c>
      <c r="O237" s="60"/>
      <c r="P237" s="61"/>
      <c r="Q237" s="61"/>
      <c r="R237" s="61"/>
      <c r="S237" s="74"/>
      <c r="T237" s="70"/>
      <c r="U237" s="68"/>
    </row>
    <row r="238" ht="22.5" spans="1:21">
      <c r="A238" s="33" t="s">
        <v>118</v>
      </c>
      <c r="B238" s="33" t="s">
        <v>93</v>
      </c>
      <c r="C238" s="33" t="s">
        <v>53</v>
      </c>
      <c r="D238" s="42"/>
      <c r="E238" s="34" t="s">
        <v>451</v>
      </c>
      <c r="F238" s="35" t="s">
        <v>60</v>
      </c>
      <c r="G238" s="35" t="s">
        <v>60</v>
      </c>
      <c r="H238" s="36">
        <v>30000</v>
      </c>
      <c r="I238" s="36"/>
      <c r="J238" s="55"/>
      <c r="K238" s="55"/>
      <c r="L238" s="56">
        <f t="shared" si="10"/>
        <v>0</v>
      </c>
      <c r="M238" s="55">
        <v>0</v>
      </c>
      <c r="N238" s="36">
        <f t="shared" si="12"/>
        <v>30000</v>
      </c>
      <c r="O238" s="60"/>
      <c r="P238" s="61"/>
      <c r="Q238" s="61"/>
      <c r="R238" s="61"/>
      <c r="S238" s="74"/>
      <c r="T238" s="70"/>
      <c r="U238" s="68"/>
    </row>
    <row r="239" ht="22.5" spans="1:21">
      <c r="A239" s="33" t="s">
        <v>118</v>
      </c>
      <c r="B239" s="33" t="s">
        <v>93</v>
      </c>
      <c r="C239" s="33" t="s">
        <v>53</v>
      </c>
      <c r="D239" s="43"/>
      <c r="E239" s="34" t="s">
        <v>451</v>
      </c>
      <c r="F239" s="35" t="s">
        <v>461</v>
      </c>
      <c r="G239" s="35" t="s">
        <v>461</v>
      </c>
      <c r="H239" s="36">
        <v>1000000</v>
      </c>
      <c r="I239" s="36"/>
      <c r="J239" s="55"/>
      <c r="K239" s="55">
        <v>500000</v>
      </c>
      <c r="L239" s="56">
        <f t="shared" si="10"/>
        <v>420000</v>
      </c>
      <c r="M239" s="55">
        <v>500000</v>
      </c>
      <c r="N239" s="36">
        <f t="shared" si="12"/>
        <v>500000</v>
      </c>
      <c r="O239" s="62"/>
      <c r="P239" s="63"/>
      <c r="Q239" s="63"/>
      <c r="R239" s="63"/>
      <c r="S239" s="75"/>
      <c r="T239" s="70"/>
      <c r="U239" s="68"/>
    </row>
    <row r="240" ht="22.5" spans="1:21">
      <c r="A240" s="33" t="s">
        <v>462</v>
      </c>
      <c r="B240" s="33" t="s">
        <v>74</v>
      </c>
      <c r="C240" s="33" t="s">
        <v>53</v>
      </c>
      <c r="D240" s="41" t="s">
        <v>463</v>
      </c>
      <c r="E240" s="34" t="s">
        <v>464</v>
      </c>
      <c r="F240" s="35" t="s">
        <v>465</v>
      </c>
      <c r="G240" s="35" t="s">
        <v>465</v>
      </c>
      <c r="H240" s="36">
        <v>500000</v>
      </c>
      <c r="I240" s="36"/>
      <c r="J240" s="55"/>
      <c r="K240" s="55"/>
      <c r="L240" s="56">
        <f t="shared" si="10"/>
        <v>0</v>
      </c>
      <c r="M240" s="55">
        <v>0</v>
      </c>
      <c r="N240" s="36">
        <f t="shared" si="12"/>
        <v>500000</v>
      </c>
      <c r="O240" s="58">
        <f>SUM(M240:M256)</f>
        <v>3824000</v>
      </c>
      <c r="P240" s="58">
        <v>3017456.92</v>
      </c>
      <c r="Q240" s="58">
        <v>400000</v>
      </c>
      <c r="R240" s="58"/>
      <c r="S240" s="76">
        <f>SUM(O240:R256)</f>
        <v>7241456.92</v>
      </c>
      <c r="T240" s="70"/>
      <c r="U240" s="68"/>
    </row>
    <row r="241" ht="45" spans="1:21">
      <c r="A241" s="33" t="s">
        <v>462</v>
      </c>
      <c r="B241" s="33" t="s">
        <v>74</v>
      </c>
      <c r="C241" s="33" t="s">
        <v>53</v>
      </c>
      <c r="D241" s="42"/>
      <c r="E241" s="34" t="s">
        <v>464</v>
      </c>
      <c r="F241" s="35" t="s">
        <v>466</v>
      </c>
      <c r="G241" s="35" t="s">
        <v>466</v>
      </c>
      <c r="H241" s="36">
        <v>3510000</v>
      </c>
      <c r="I241" s="36"/>
      <c r="J241" s="55"/>
      <c r="K241" s="36">
        <v>2460000</v>
      </c>
      <c r="L241" s="56"/>
      <c r="M241" s="55">
        <v>2460000</v>
      </c>
      <c r="N241" s="36">
        <f t="shared" si="12"/>
        <v>1050000</v>
      </c>
      <c r="O241" s="60"/>
      <c r="P241" s="60"/>
      <c r="Q241" s="60"/>
      <c r="R241" s="60"/>
      <c r="S241" s="77"/>
      <c r="T241" s="70"/>
      <c r="U241" s="68"/>
    </row>
    <row r="242" ht="45" spans="1:21">
      <c r="A242" s="33" t="s">
        <v>462</v>
      </c>
      <c r="B242" s="33" t="s">
        <v>74</v>
      </c>
      <c r="C242" s="33" t="s">
        <v>53</v>
      </c>
      <c r="D242" s="42"/>
      <c r="E242" s="34" t="s">
        <v>464</v>
      </c>
      <c r="F242" s="35" t="s">
        <v>467</v>
      </c>
      <c r="G242" s="35" t="s">
        <v>467</v>
      </c>
      <c r="H242" s="36">
        <v>6900000</v>
      </c>
      <c r="I242" s="36"/>
      <c r="J242" s="55"/>
      <c r="K242" s="36">
        <v>500000</v>
      </c>
      <c r="L242" s="56">
        <f t="shared" si="10"/>
        <v>420000</v>
      </c>
      <c r="M242" s="55">
        <v>500000</v>
      </c>
      <c r="N242" s="36">
        <f t="shared" si="12"/>
        <v>6400000</v>
      </c>
      <c r="O242" s="60"/>
      <c r="P242" s="60"/>
      <c r="Q242" s="60"/>
      <c r="R242" s="60"/>
      <c r="S242" s="77"/>
      <c r="T242" s="70"/>
      <c r="U242" s="68"/>
    </row>
    <row r="243" ht="45" spans="1:21">
      <c r="A243" s="33" t="s">
        <v>462</v>
      </c>
      <c r="B243" s="33" t="s">
        <v>74</v>
      </c>
      <c r="C243" s="33" t="s">
        <v>53</v>
      </c>
      <c r="D243" s="42"/>
      <c r="E243" s="34" t="s">
        <v>464</v>
      </c>
      <c r="F243" s="35" t="s">
        <v>468</v>
      </c>
      <c r="G243" s="35" t="s">
        <v>468</v>
      </c>
      <c r="H243" s="36">
        <v>314000</v>
      </c>
      <c r="I243" s="36"/>
      <c r="J243" s="55"/>
      <c r="K243" s="36">
        <v>314000</v>
      </c>
      <c r="L243" s="56">
        <f t="shared" si="10"/>
        <v>263760</v>
      </c>
      <c r="M243" s="55">
        <v>314000</v>
      </c>
      <c r="N243" s="36">
        <f t="shared" si="12"/>
        <v>0</v>
      </c>
      <c r="O243" s="60"/>
      <c r="P243" s="60"/>
      <c r="Q243" s="60"/>
      <c r="R243" s="60"/>
      <c r="S243" s="77"/>
      <c r="T243" s="70"/>
      <c r="U243" s="68"/>
    </row>
    <row r="244" ht="45" spans="1:21">
      <c r="A244" s="33" t="s">
        <v>462</v>
      </c>
      <c r="B244" s="33" t="s">
        <v>74</v>
      </c>
      <c r="C244" s="33" t="s">
        <v>53</v>
      </c>
      <c r="D244" s="42"/>
      <c r="E244" s="34" t="s">
        <v>464</v>
      </c>
      <c r="F244" s="35" t="s">
        <v>469</v>
      </c>
      <c r="G244" s="35" t="s">
        <v>469</v>
      </c>
      <c r="H244" s="36">
        <v>5000000</v>
      </c>
      <c r="I244" s="36"/>
      <c r="J244" s="55"/>
      <c r="K244" s="55"/>
      <c r="L244" s="56">
        <f t="shared" si="10"/>
        <v>0</v>
      </c>
      <c r="M244" s="55">
        <v>0</v>
      </c>
      <c r="N244" s="36">
        <f t="shared" si="12"/>
        <v>5000000</v>
      </c>
      <c r="O244" s="60"/>
      <c r="P244" s="60"/>
      <c r="Q244" s="60"/>
      <c r="R244" s="60"/>
      <c r="S244" s="77"/>
      <c r="T244" s="70"/>
      <c r="U244" s="68"/>
    </row>
    <row r="245" ht="45" spans="1:21">
      <c r="A245" s="33" t="s">
        <v>462</v>
      </c>
      <c r="B245" s="33" t="s">
        <v>74</v>
      </c>
      <c r="C245" s="33" t="s">
        <v>53</v>
      </c>
      <c r="D245" s="42"/>
      <c r="E245" s="34" t="s">
        <v>464</v>
      </c>
      <c r="F245" s="35" t="s">
        <v>470</v>
      </c>
      <c r="G245" s="35" t="s">
        <v>470</v>
      </c>
      <c r="H245" s="36">
        <v>230000</v>
      </c>
      <c r="I245" s="36"/>
      <c r="J245" s="55"/>
      <c r="K245" s="55"/>
      <c r="L245" s="56">
        <f t="shared" si="10"/>
        <v>0</v>
      </c>
      <c r="M245" s="55">
        <v>0</v>
      </c>
      <c r="N245" s="36">
        <f t="shared" si="12"/>
        <v>230000</v>
      </c>
      <c r="O245" s="60"/>
      <c r="P245" s="60"/>
      <c r="Q245" s="60"/>
      <c r="R245" s="60"/>
      <c r="S245" s="77"/>
      <c r="T245" s="70"/>
      <c r="U245" s="68"/>
    </row>
    <row r="246" ht="22.5" spans="1:21">
      <c r="A246" s="33" t="s">
        <v>462</v>
      </c>
      <c r="B246" s="33" t="s">
        <v>74</v>
      </c>
      <c r="C246" s="33" t="s">
        <v>53</v>
      </c>
      <c r="D246" s="42"/>
      <c r="E246" s="34" t="s">
        <v>464</v>
      </c>
      <c r="F246" s="35" t="s">
        <v>471</v>
      </c>
      <c r="G246" s="35" t="s">
        <v>471</v>
      </c>
      <c r="H246" s="36">
        <v>500000</v>
      </c>
      <c r="I246" s="36"/>
      <c r="J246" s="55"/>
      <c r="K246" s="55"/>
      <c r="L246" s="56">
        <f t="shared" si="10"/>
        <v>0</v>
      </c>
      <c r="M246" s="55">
        <v>0</v>
      </c>
      <c r="N246" s="36">
        <f t="shared" si="12"/>
        <v>500000</v>
      </c>
      <c r="O246" s="60"/>
      <c r="P246" s="60"/>
      <c r="Q246" s="60"/>
      <c r="R246" s="60"/>
      <c r="S246" s="77"/>
      <c r="T246" s="70"/>
      <c r="U246" s="68"/>
    </row>
    <row r="247" ht="45" spans="1:21">
      <c r="A247" s="33" t="s">
        <v>462</v>
      </c>
      <c r="B247" s="33" t="s">
        <v>74</v>
      </c>
      <c r="C247" s="33" t="s">
        <v>53</v>
      </c>
      <c r="D247" s="42"/>
      <c r="E247" s="34" t="s">
        <v>464</v>
      </c>
      <c r="F247" s="35" t="s">
        <v>472</v>
      </c>
      <c r="G247" s="35" t="s">
        <v>472</v>
      </c>
      <c r="H247" s="36">
        <v>300000</v>
      </c>
      <c r="I247" s="36"/>
      <c r="J247" s="55"/>
      <c r="K247" s="55"/>
      <c r="L247" s="56">
        <f t="shared" si="10"/>
        <v>0</v>
      </c>
      <c r="M247" s="55">
        <v>0</v>
      </c>
      <c r="N247" s="36">
        <f t="shared" si="12"/>
        <v>300000</v>
      </c>
      <c r="O247" s="60"/>
      <c r="P247" s="60"/>
      <c r="Q247" s="60"/>
      <c r="R247" s="60"/>
      <c r="S247" s="77"/>
      <c r="T247" s="70"/>
      <c r="U247" s="68"/>
    </row>
    <row r="248" ht="22.5" spans="1:21">
      <c r="A248" s="33" t="s">
        <v>462</v>
      </c>
      <c r="B248" s="33" t="s">
        <v>74</v>
      </c>
      <c r="C248" s="33" t="s">
        <v>53</v>
      </c>
      <c r="D248" s="42"/>
      <c r="E248" s="34" t="s">
        <v>464</v>
      </c>
      <c r="F248" s="35" t="s">
        <v>380</v>
      </c>
      <c r="G248" s="35" t="s">
        <v>380</v>
      </c>
      <c r="H248" s="36">
        <v>18000</v>
      </c>
      <c r="I248" s="36"/>
      <c r="J248" s="55"/>
      <c r="K248" s="55"/>
      <c r="L248" s="56">
        <f t="shared" si="10"/>
        <v>0</v>
      </c>
      <c r="M248" s="55">
        <v>0</v>
      </c>
      <c r="N248" s="36">
        <f t="shared" si="12"/>
        <v>18000</v>
      </c>
      <c r="O248" s="60"/>
      <c r="P248" s="60"/>
      <c r="Q248" s="60"/>
      <c r="R248" s="60"/>
      <c r="S248" s="77"/>
      <c r="T248" s="70"/>
      <c r="U248" s="68"/>
    </row>
    <row r="249" ht="22.5" spans="1:21">
      <c r="A249" s="33" t="s">
        <v>462</v>
      </c>
      <c r="B249" s="33" t="s">
        <v>74</v>
      </c>
      <c r="C249" s="33" t="s">
        <v>53</v>
      </c>
      <c r="D249" s="42"/>
      <c r="E249" s="34" t="s">
        <v>464</v>
      </c>
      <c r="F249" s="35" t="s">
        <v>473</v>
      </c>
      <c r="G249" s="35" t="s">
        <v>473</v>
      </c>
      <c r="H249" s="36">
        <v>700000</v>
      </c>
      <c r="I249" s="36"/>
      <c r="J249" s="55"/>
      <c r="K249" s="55"/>
      <c r="L249" s="56">
        <f t="shared" si="10"/>
        <v>0</v>
      </c>
      <c r="M249" s="55">
        <v>0</v>
      </c>
      <c r="N249" s="36">
        <f t="shared" si="12"/>
        <v>700000</v>
      </c>
      <c r="O249" s="60"/>
      <c r="P249" s="60"/>
      <c r="Q249" s="60"/>
      <c r="R249" s="60"/>
      <c r="S249" s="77"/>
      <c r="T249" s="70"/>
      <c r="U249" s="68"/>
    </row>
    <row r="250" ht="22.5" spans="1:21">
      <c r="A250" s="33" t="s">
        <v>462</v>
      </c>
      <c r="B250" s="33" t="s">
        <v>74</v>
      </c>
      <c r="C250" s="33" t="s">
        <v>53</v>
      </c>
      <c r="D250" s="42"/>
      <c r="E250" s="34" t="s">
        <v>464</v>
      </c>
      <c r="F250" s="35" t="s">
        <v>474</v>
      </c>
      <c r="G250" s="35" t="s">
        <v>474</v>
      </c>
      <c r="H250" s="36">
        <v>800000</v>
      </c>
      <c r="I250" s="36"/>
      <c r="J250" s="55"/>
      <c r="K250" s="55"/>
      <c r="L250" s="56">
        <f t="shared" si="10"/>
        <v>0</v>
      </c>
      <c r="M250" s="55">
        <v>0</v>
      </c>
      <c r="N250" s="36">
        <f t="shared" si="12"/>
        <v>800000</v>
      </c>
      <c r="O250" s="60"/>
      <c r="P250" s="60"/>
      <c r="Q250" s="60"/>
      <c r="R250" s="60"/>
      <c r="S250" s="77"/>
      <c r="T250" s="70"/>
      <c r="U250" s="68"/>
    </row>
    <row r="251" ht="45" spans="1:21">
      <c r="A251" s="33" t="s">
        <v>462</v>
      </c>
      <c r="B251" s="33" t="s">
        <v>74</v>
      </c>
      <c r="C251" s="33" t="s">
        <v>53</v>
      </c>
      <c r="D251" s="42"/>
      <c r="E251" s="34" t="s">
        <v>464</v>
      </c>
      <c r="F251" s="35" t="s">
        <v>475</v>
      </c>
      <c r="G251" s="35" t="s">
        <v>475</v>
      </c>
      <c r="H251" s="36">
        <v>800000</v>
      </c>
      <c r="I251" s="36"/>
      <c r="J251" s="55"/>
      <c r="K251" s="55"/>
      <c r="L251" s="56">
        <f t="shared" si="10"/>
        <v>0</v>
      </c>
      <c r="M251" s="55">
        <v>0</v>
      </c>
      <c r="N251" s="36">
        <f t="shared" si="12"/>
        <v>800000</v>
      </c>
      <c r="O251" s="60"/>
      <c r="P251" s="60"/>
      <c r="Q251" s="60"/>
      <c r="R251" s="60"/>
      <c r="S251" s="77"/>
      <c r="T251" s="70"/>
      <c r="U251" s="68"/>
    </row>
    <row r="252" ht="45" spans="1:21">
      <c r="A252" s="33" t="s">
        <v>462</v>
      </c>
      <c r="B252" s="33" t="s">
        <v>74</v>
      </c>
      <c r="C252" s="33" t="s">
        <v>53</v>
      </c>
      <c r="D252" s="42"/>
      <c r="E252" s="34" t="s">
        <v>464</v>
      </c>
      <c r="F252" s="35" t="s">
        <v>476</v>
      </c>
      <c r="G252" s="35" t="s">
        <v>476</v>
      </c>
      <c r="H252" s="36">
        <v>350000</v>
      </c>
      <c r="I252" s="36"/>
      <c r="J252" s="55"/>
      <c r="K252" s="55"/>
      <c r="L252" s="56">
        <f t="shared" si="10"/>
        <v>0</v>
      </c>
      <c r="M252" s="55">
        <v>0</v>
      </c>
      <c r="N252" s="36">
        <f t="shared" si="12"/>
        <v>350000</v>
      </c>
      <c r="O252" s="60"/>
      <c r="P252" s="60"/>
      <c r="Q252" s="60"/>
      <c r="R252" s="60"/>
      <c r="S252" s="77"/>
      <c r="T252" s="70"/>
      <c r="U252" s="68"/>
    </row>
    <row r="253" ht="22.5" spans="1:21">
      <c r="A253" s="33" t="s">
        <v>462</v>
      </c>
      <c r="B253" s="33" t="s">
        <v>74</v>
      </c>
      <c r="C253" s="33" t="s">
        <v>53</v>
      </c>
      <c r="D253" s="42"/>
      <c r="E253" s="34" t="s">
        <v>464</v>
      </c>
      <c r="F253" s="35" t="s">
        <v>477</v>
      </c>
      <c r="G253" s="35" t="s">
        <v>477</v>
      </c>
      <c r="H253" s="36">
        <v>110400</v>
      </c>
      <c r="I253" s="36"/>
      <c r="J253" s="55"/>
      <c r="K253" s="55"/>
      <c r="L253" s="56">
        <f t="shared" si="10"/>
        <v>0</v>
      </c>
      <c r="M253" s="55">
        <v>0</v>
      </c>
      <c r="N253" s="36">
        <f t="shared" si="12"/>
        <v>110400</v>
      </c>
      <c r="O253" s="60"/>
      <c r="P253" s="60"/>
      <c r="Q253" s="60"/>
      <c r="R253" s="60"/>
      <c r="S253" s="77"/>
      <c r="T253" s="70"/>
      <c r="U253" s="68"/>
    </row>
    <row r="254" ht="67.5" spans="1:21">
      <c r="A254" s="33" t="s">
        <v>462</v>
      </c>
      <c r="B254" s="33" t="s">
        <v>74</v>
      </c>
      <c r="C254" s="33" t="s">
        <v>53</v>
      </c>
      <c r="D254" s="42"/>
      <c r="E254" s="34" t="s">
        <v>464</v>
      </c>
      <c r="F254" s="35" t="s">
        <v>478</v>
      </c>
      <c r="G254" s="35" t="s">
        <v>478</v>
      </c>
      <c r="H254" s="36">
        <v>400000</v>
      </c>
      <c r="I254" s="36"/>
      <c r="J254" s="55"/>
      <c r="K254" s="55"/>
      <c r="L254" s="56">
        <f t="shared" si="10"/>
        <v>0</v>
      </c>
      <c r="M254" s="55">
        <v>0</v>
      </c>
      <c r="N254" s="36">
        <f t="shared" si="12"/>
        <v>400000</v>
      </c>
      <c r="O254" s="60"/>
      <c r="P254" s="60"/>
      <c r="Q254" s="60"/>
      <c r="R254" s="60"/>
      <c r="S254" s="77"/>
      <c r="T254" s="70"/>
      <c r="U254" s="68"/>
    </row>
    <row r="255" ht="45" spans="1:21">
      <c r="A255" s="33" t="s">
        <v>462</v>
      </c>
      <c r="B255" s="33" t="s">
        <v>74</v>
      </c>
      <c r="C255" s="33" t="s">
        <v>53</v>
      </c>
      <c r="D255" s="42"/>
      <c r="E255" s="34" t="s">
        <v>464</v>
      </c>
      <c r="F255" s="35" t="s">
        <v>479</v>
      </c>
      <c r="G255" s="35" t="s">
        <v>479</v>
      </c>
      <c r="H255" s="36">
        <v>400000</v>
      </c>
      <c r="I255" s="36"/>
      <c r="J255" s="55"/>
      <c r="K255" s="55"/>
      <c r="L255" s="56">
        <f t="shared" si="10"/>
        <v>0</v>
      </c>
      <c r="M255" s="55">
        <v>400000</v>
      </c>
      <c r="N255" s="36">
        <v>400000</v>
      </c>
      <c r="O255" s="60"/>
      <c r="P255" s="60"/>
      <c r="Q255" s="60"/>
      <c r="R255" s="60"/>
      <c r="S255" s="77"/>
      <c r="T255" s="70"/>
      <c r="U255" s="68"/>
    </row>
    <row r="256" ht="22.5" spans="1:21">
      <c r="A256" s="37" t="s">
        <v>462</v>
      </c>
      <c r="B256" s="37" t="s">
        <v>277</v>
      </c>
      <c r="C256" s="37" t="s">
        <v>53</v>
      </c>
      <c r="D256" s="43"/>
      <c r="E256" s="38" t="s">
        <v>480</v>
      </c>
      <c r="F256" s="39" t="s">
        <v>481</v>
      </c>
      <c r="G256" s="39" t="s">
        <v>481</v>
      </c>
      <c r="H256" s="40">
        <v>150000</v>
      </c>
      <c r="I256" s="40"/>
      <c r="J256" s="57"/>
      <c r="K256" s="40">
        <v>150000</v>
      </c>
      <c r="L256" s="56"/>
      <c r="M256" s="55">
        <v>150000</v>
      </c>
      <c r="N256" s="36">
        <f t="shared" si="12"/>
        <v>0</v>
      </c>
      <c r="O256" s="62"/>
      <c r="P256" s="62"/>
      <c r="Q256" s="62"/>
      <c r="R256" s="62"/>
      <c r="S256" s="78"/>
      <c r="T256" s="72"/>
      <c r="U256" s="68"/>
    </row>
    <row r="257" ht="45" spans="1:21">
      <c r="A257" s="37" t="s">
        <v>284</v>
      </c>
      <c r="B257" s="37" t="s">
        <v>388</v>
      </c>
      <c r="C257" s="37" t="s">
        <v>182</v>
      </c>
      <c r="D257" s="41" t="s">
        <v>482</v>
      </c>
      <c r="E257" s="38" t="s">
        <v>483</v>
      </c>
      <c r="F257" s="39" t="s">
        <v>484</v>
      </c>
      <c r="G257" s="39" t="s">
        <v>485</v>
      </c>
      <c r="H257" s="40">
        <v>7532000</v>
      </c>
      <c r="I257" s="40">
        <v>5661000</v>
      </c>
      <c r="J257" s="57">
        <v>1871000</v>
      </c>
      <c r="K257" s="57"/>
      <c r="L257" s="56">
        <f t="shared" si="10"/>
        <v>0</v>
      </c>
      <c r="M257" s="55">
        <v>7532000</v>
      </c>
      <c r="N257" s="36">
        <f t="shared" si="12"/>
        <v>0</v>
      </c>
      <c r="O257" s="106">
        <f>SUM(M257:M271)</f>
        <v>56470844</v>
      </c>
      <c r="P257" s="106">
        <v>3818171.77</v>
      </c>
      <c r="Q257" s="112">
        <v>520000</v>
      </c>
      <c r="R257" s="106"/>
      <c r="S257" s="106">
        <f>SUM(O257:R271)</f>
        <v>60809015.77</v>
      </c>
      <c r="T257" s="72"/>
      <c r="U257" s="68"/>
    </row>
    <row r="258" ht="22.5" spans="1:21">
      <c r="A258" s="33" t="s">
        <v>284</v>
      </c>
      <c r="B258" s="33" t="s">
        <v>53</v>
      </c>
      <c r="C258" s="33" t="s">
        <v>53</v>
      </c>
      <c r="D258" s="42"/>
      <c r="E258" s="34" t="s">
        <v>486</v>
      </c>
      <c r="F258" s="35" t="s">
        <v>487</v>
      </c>
      <c r="G258" s="35" t="s">
        <v>487</v>
      </c>
      <c r="H258" s="36">
        <v>200000</v>
      </c>
      <c r="I258" s="36"/>
      <c r="J258" s="55"/>
      <c r="K258" s="36">
        <v>100000</v>
      </c>
      <c r="L258" s="56"/>
      <c r="M258" s="55">
        <v>100000</v>
      </c>
      <c r="N258" s="36">
        <f t="shared" si="12"/>
        <v>100000</v>
      </c>
      <c r="O258" s="107"/>
      <c r="P258" s="107"/>
      <c r="Q258" s="113"/>
      <c r="R258" s="107"/>
      <c r="S258" s="107"/>
      <c r="T258" s="70"/>
      <c r="U258" s="68"/>
    </row>
    <row r="259" ht="22.5" spans="1:21">
      <c r="A259" s="33" t="s">
        <v>284</v>
      </c>
      <c r="B259" s="33" t="s">
        <v>53</v>
      </c>
      <c r="C259" s="33" t="s">
        <v>53</v>
      </c>
      <c r="D259" s="42"/>
      <c r="E259" s="34" t="s">
        <v>486</v>
      </c>
      <c r="F259" s="35" t="s">
        <v>488</v>
      </c>
      <c r="G259" s="35" t="s">
        <v>488</v>
      </c>
      <c r="H259" s="36">
        <v>355200</v>
      </c>
      <c r="I259" s="36"/>
      <c r="J259" s="55"/>
      <c r="K259" s="55"/>
      <c r="L259" s="56">
        <f t="shared" si="10"/>
        <v>0</v>
      </c>
      <c r="M259" s="55">
        <v>0</v>
      </c>
      <c r="N259" s="36">
        <f t="shared" si="12"/>
        <v>355200</v>
      </c>
      <c r="O259" s="107"/>
      <c r="P259" s="107"/>
      <c r="Q259" s="113"/>
      <c r="R259" s="107"/>
      <c r="S259" s="107"/>
      <c r="T259" s="70"/>
      <c r="U259" s="68"/>
    </row>
    <row r="260" ht="22.5" spans="1:21">
      <c r="A260" s="33" t="s">
        <v>284</v>
      </c>
      <c r="B260" s="33" t="s">
        <v>53</v>
      </c>
      <c r="C260" s="33" t="s">
        <v>53</v>
      </c>
      <c r="D260" s="42"/>
      <c r="E260" s="34" t="s">
        <v>486</v>
      </c>
      <c r="F260" s="35" t="s">
        <v>489</v>
      </c>
      <c r="G260" s="35" t="s">
        <v>489</v>
      </c>
      <c r="H260" s="36">
        <v>2120000</v>
      </c>
      <c r="I260" s="36"/>
      <c r="J260" s="55"/>
      <c r="K260" s="36">
        <v>2120000</v>
      </c>
      <c r="L260" s="56"/>
      <c r="M260" s="55">
        <v>2120000</v>
      </c>
      <c r="N260" s="36">
        <f t="shared" si="12"/>
        <v>0</v>
      </c>
      <c r="O260" s="107"/>
      <c r="P260" s="107"/>
      <c r="Q260" s="113"/>
      <c r="R260" s="107"/>
      <c r="S260" s="107"/>
      <c r="T260" s="70"/>
      <c r="U260" s="68"/>
    </row>
    <row r="261" ht="22.5" spans="1:21">
      <c r="A261" s="33" t="s">
        <v>284</v>
      </c>
      <c r="B261" s="33" t="s">
        <v>53</v>
      </c>
      <c r="C261" s="33" t="s">
        <v>53</v>
      </c>
      <c r="D261" s="42"/>
      <c r="E261" s="34" t="s">
        <v>486</v>
      </c>
      <c r="F261" s="35" t="s">
        <v>490</v>
      </c>
      <c r="G261" s="35" t="s">
        <v>490</v>
      </c>
      <c r="H261" s="36">
        <v>190000</v>
      </c>
      <c r="I261" s="36"/>
      <c r="J261" s="55"/>
      <c r="K261" s="36">
        <v>190000</v>
      </c>
      <c r="L261" s="56"/>
      <c r="M261" s="55">
        <v>190000</v>
      </c>
      <c r="N261" s="36">
        <f t="shared" si="12"/>
        <v>0</v>
      </c>
      <c r="O261" s="107"/>
      <c r="P261" s="107"/>
      <c r="Q261" s="113"/>
      <c r="R261" s="107"/>
      <c r="S261" s="107"/>
      <c r="T261" s="70"/>
      <c r="U261" s="68"/>
    </row>
    <row r="262" ht="45" spans="1:21">
      <c r="A262" s="37" t="s">
        <v>284</v>
      </c>
      <c r="B262" s="37" t="s">
        <v>53</v>
      </c>
      <c r="C262" s="37" t="s">
        <v>67</v>
      </c>
      <c r="D262" s="42"/>
      <c r="E262" s="38" t="s">
        <v>491</v>
      </c>
      <c r="F262" s="39" t="s">
        <v>492</v>
      </c>
      <c r="G262" s="39" t="s">
        <v>493</v>
      </c>
      <c r="H262" s="40">
        <v>147244</v>
      </c>
      <c r="I262" s="40"/>
      <c r="J262" s="57">
        <v>147244</v>
      </c>
      <c r="K262" s="57"/>
      <c r="L262" s="56">
        <f t="shared" ref="L261:L324" si="13">K262*84%</f>
        <v>0</v>
      </c>
      <c r="M262" s="55">
        <v>147244</v>
      </c>
      <c r="N262" s="36">
        <f t="shared" si="12"/>
        <v>0</v>
      </c>
      <c r="O262" s="107"/>
      <c r="P262" s="107"/>
      <c r="Q262" s="113"/>
      <c r="R262" s="107"/>
      <c r="S262" s="107"/>
      <c r="T262" s="71"/>
      <c r="U262" s="68" t="s">
        <v>494</v>
      </c>
    </row>
    <row r="263" ht="45" spans="1:21">
      <c r="A263" s="37" t="s">
        <v>284</v>
      </c>
      <c r="B263" s="37" t="s">
        <v>53</v>
      </c>
      <c r="C263" s="37" t="s">
        <v>67</v>
      </c>
      <c r="D263" s="42"/>
      <c r="E263" s="38" t="s">
        <v>491</v>
      </c>
      <c r="F263" s="39" t="s">
        <v>495</v>
      </c>
      <c r="G263" s="39" t="s">
        <v>495</v>
      </c>
      <c r="H263" s="40">
        <v>2200000</v>
      </c>
      <c r="I263" s="40"/>
      <c r="J263" s="57">
        <v>2200000</v>
      </c>
      <c r="K263" s="57"/>
      <c r="L263" s="56">
        <f t="shared" si="13"/>
        <v>0</v>
      </c>
      <c r="M263" s="55">
        <v>2200000</v>
      </c>
      <c r="N263" s="36">
        <f t="shared" si="12"/>
        <v>0</v>
      </c>
      <c r="O263" s="107"/>
      <c r="P263" s="107"/>
      <c r="Q263" s="113"/>
      <c r="R263" s="107"/>
      <c r="S263" s="107"/>
      <c r="T263" s="71"/>
      <c r="U263" s="68"/>
    </row>
    <row r="264" ht="22.5" spans="1:21">
      <c r="A264" s="37" t="s">
        <v>284</v>
      </c>
      <c r="B264" s="37" t="s">
        <v>388</v>
      </c>
      <c r="C264" s="37" t="s">
        <v>67</v>
      </c>
      <c r="D264" s="42"/>
      <c r="E264" s="38" t="s">
        <v>496</v>
      </c>
      <c r="F264" s="39" t="s">
        <v>497</v>
      </c>
      <c r="G264" s="39" t="s">
        <v>497</v>
      </c>
      <c r="H264" s="40">
        <v>50000</v>
      </c>
      <c r="I264" s="40"/>
      <c r="J264" s="57"/>
      <c r="K264" s="40">
        <v>30000</v>
      </c>
      <c r="L264" s="56">
        <f t="shared" si="13"/>
        <v>25200</v>
      </c>
      <c r="M264" s="55">
        <v>30000</v>
      </c>
      <c r="N264" s="36">
        <f t="shared" si="12"/>
        <v>20000</v>
      </c>
      <c r="O264" s="107"/>
      <c r="P264" s="107"/>
      <c r="Q264" s="113"/>
      <c r="R264" s="107"/>
      <c r="S264" s="107"/>
      <c r="T264" s="72"/>
      <c r="U264" s="68"/>
    </row>
    <row r="265" ht="45" spans="1:21">
      <c r="A265" s="33" t="s">
        <v>284</v>
      </c>
      <c r="B265" s="33" t="s">
        <v>53</v>
      </c>
      <c r="C265" s="33" t="s">
        <v>53</v>
      </c>
      <c r="D265" s="42"/>
      <c r="E265" s="34" t="s">
        <v>486</v>
      </c>
      <c r="F265" s="39" t="s">
        <v>498</v>
      </c>
      <c r="G265" s="35" t="s">
        <v>499</v>
      </c>
      <c r="H265" s="36">
        <v>104300</v>
      </c>
      <c r="I265" s="36">
        <v>34900</v>
      </c>
      <c r="J265" s="55"/>
      <c r="K265" s="55"/>
      <c r="L265" s="56">
        <f t="shared" si="13"/>
        <v>0</v>
      </c>
      <c r="M265" s="55">
        <v>34900</v>
      </c>
      <c r="N265" s="36">
        <f t="shared" si="12"/>
        <v>69400</v>
      </c>
      <c r="O265" s="107"/>
      <c r="P265" s="107"/>
      <c r="Q265" s="113"/>
      <c r="R265" s="107"/>
      <c r="S265" s="107"/>
      <c r="T265" s="70"/>
      <c r="U265" s="68"/>
    </row>
    <row r="266" ht="22.5" spans="1:21">
      <c r="A266" s="33" t="s">
        <v>284</v>
      </c>
      <c r="B266" s="33" t="s">
        <v>53</v>
      </c>
      <c r="C266" s="33" t="s">
        <v>53</v>
      </c>
      <c r="D266" s="42"/>
      <c r="E266" s="34" t="s">
        <v>486</v>
      </c>
      <c r="F266" s="35" t="s">
        <v>500</v>
      </c>
      <c r="G266" s="35" t="s">
        <v>500</v>
      </c>
      <c r="H266" s="36">
        <v>200000</v>
      </c>
      <c r="I266" s="36"/>
      <c r="J266" s="55"/>
      <c r="K266" s="36">
        <v>180000</v>
      </c>
      <c r="L266" s="56">
        <f t="shared" si="13"/>
        <v>151200</v>
      </c>
      <c r="M266" s="55">
        <v>180000</v>
      </c>
      <c r="N266" s="36">
        <f t="shared" si="12"/>
        <v>20000</v>
      </c>
      <c r="O266" s="107"/>
      <c r="P266" s="107"/>
      <c r="Q266" s="113"/>
      <c r="R266" s="107"/>
      <c r="S266" s="107"/>
      <c r="T266" s="70"/>
      <c r="U266" s="68"/>
    </row>
    <row r="267" ht="22.5" spans="1:21">
      <c r="A267" s="33" t="s">
        <v>284</v>
      </c>
      <c r="B267" s="33" t="s">
        <v>53</v>
      </c>
      <c r="C267" s="33" t="s">
        <v>53</v>
      </c>
      <c r="D267" s="42"/>
      <c r="E267" s="34" t="s">
        <v>486</v>
      </c>
      <c r="F267" s="35" t="s">
        <v>501</v>
      </c>
      <c r="G267" s="35" t="s">
        <v>501</v>
      </c>
      <c r="H267" s="36">
        <v>28249</v>
      </c>
      <c r="I267" s="36"/>
      <c r="J267" s="55"/>
      <c r="K267" s="55"/>
      <c r="L267" s="56">
        <f t="shared" si="13"/>
        <v>0</v>
      </c>
      <c r="M267" s="55">
        <v>0</v>
      </c>
      <c r="N267" s="36">
        <f t="shared" si="12"/>
        <v>28249</v>
      </c>
      <c r="O267" s="107"/>
      <c r="P267" s="107"/>
      <c r="Q267" s="113"/>
      <c r="R267" s="107"/>
      <c r="S267" s="107"/>
      <c r="T267" s="70"/>
      <c r="U267" s="68"/>
    </row>
    <row r="268" ht="45" spans="1:21">
      <c r="A268" s="37" t="s">
        <v>284</v>
      </c>
      <c r="B268" s="37" t="s">
        <v>502</v>
      </c>
      <c r="C268" s="37" t="s">
        <v>53</v>
      </c>
      <c r="D268" s="42"/>
      <c r="E268" s="38" t="s">
        <v>503</v>
      </c>
      <c r="F268" s="39" t="s">
        <v>504</v>
      </c>
      <c r="G268" s="39" t="s">
        <v>505</v>
      </c>
      <c r="H268" s="40">
        <v>2262300</v>
      </c>
      <c r="I268" s="40">
        <v>2262300</v>
      </c>
      <c r="J268" s="55"/>
      <c r="K268" s="55"/>
      <c r="L268" s="56">
        <f t="shared" si="13"/>
        <v>0</v>
      </c>
      <c r="M268" s="55">
        <v>2262300</v>
      </c>
      <c r="N268" s="36">
        <f t="shared" si="12"/>
        <v>0</v>
      </c>
      <c r="O268" s="107"/>
      <c r="P268" s="107"/>
      <c r="Q268" s="113"/>
      <c r="R268" s="107"/>
      <c r="S268" s="107"/>
      <c r="T268" s="72"/>
      <c r="U268" s="68"/>
    </row>
    <row r="269" ht="45" spans="1:21">
      <c r="A269" s="37" t="s">
        <v>284</v>
      </c>
      <c r="B269" s="37" t="s">
        <v>502</v>
      </c>
      <c r="C269" s="37" t="s">
        <v>53</v>
      </c>
      <c r="D269" s="42"/>
      <c r="E269" s="38" t="s">
        <v>503</v>
      </c>
      <c r="F269" s="39" t="s">
        <v>506</v>
      </c>
      <c r="G269" s="39" t="s">
        <v>507</v>
      </c>
      <c r="H269" s="40">
        <v>4392400</v>
      </c>
      <c r="I269" s="40">
        <v>3312400</v>
      </c>
      <c r="J269" s="57">
        <v>1080000</v>
      </c>
      <c r="K269" s="57"/>
      <c r="L269" s="56">
        <f t="shared" si="13"/>
        <v>0</v>
      </c>
      <c r="M269" s="55">
        <v>4392400</v>
      </c>
      <c r="N269" s="36">
        <f t="shared" si="12"/>
        <v>0</v>
      </c>
      <c r="O269" s="107"/>
      <c r="P269" s="107"/>
      <c r="Q269" s="113"/>
      <c r="R269" s="107"/>
      <c r="S269" s="107"/>
      <c r="T269" s="72"/>
      <c r="U269" s="68"/>
    </row>
    <row r="270" ht="45" spans="1:21">
      <c r="A270" s="37" t="s">
        <v>508</v>
      </c>
      <c r="B270" s="37" t="s">
        <v>509</v>
      </c>
      <c r="C270" s="37" t="s">
        <v>74</v>
      </c>
      <c r="D270" s="42"/>
      <c r="E270" s="38" t="s">
        <v>510</v>
      </c>
      <c r="F270" s="39" t="s">
        <v>511</v>
      </c>
      <c r="G270" s="39" t="s">
        <v>512</v>
      </c>
      <c r="H270" s="40">
        <v>476900</v>
      </c>
      <c r="I270" s="40">
        <v>302900</v>
      </c>
      <c r="J270" s="57">
        <v>174000</v>
      </c>
      <c r="K270" s="57"/>
      <c r="L270" s="56">
        <f t="shared" si="13"/>
        <v>0</v>
      </c>
      <c r="M270" s="55">
        <v>476900</v>
      </c>
      <c r="N270" s="36">
        <f t="shared" si="12"/>
        <v>0</v>
      </c>
      <c r="O270" s="107"/>
      <c r="P270" s="107"/>
      <c r="Q270" s="113"/>
      <c r="R270" s="107"/>
      <c r="S270" s="107"/>
      <c r="T270" s="72"/>
      <c r="U270" s="68"/>
    </row>
    <row r="271" s="12" customFormat="1" ht="67.5" spans="1:21">
      <c r="A271" s="99" t="s">
        <v>284</v>
      </c>
      <c r="B271" s="99" t="s">
        <v>53</v>
      </c>
      <c r="C271" s="99" t="s">
        <v>53</v>
      </c>
      <c r="D271" s="100"/>
      <c r="E271" s="101" t="s">
        <v>486</v>
      </c>
      <c r="F271" s="102" t="s">
        <v>513</v>
      </c>
      <c r="G271" s="102" t="s">
        <v>514</v>
      </c>
      <c r="H271" s="103">
        <v>36805100</v>
      </c>
      <c r="I271" s="103">
        <v>32255100</v>
      </c>
      <c r="J271" s="108">
        <v>4550000</v>
      </c>
      <c r="K271" s="108"/>
      <c r="L271" s="56">
        <f t="shared" si="13"/>
        <v>0</v>
      </c>
      <c r="M271" s="108">
        <v>36805100</v>
      </c>
      <c r="N271" s="103">
        <f t="shared" si="12"/>
        <v>0</v>
      </c>
      <c r="O271" s="109"/>
      <c r="P271" s="109"/>
      <c r="Q271" s="114"/>
      <c r="R271" s="109"/>
      <c r="S271" s="109"/>
      <c r="T271" s="115"/>
      <c r="U271" s="116">
        <v>4697775.27</v>
      </c>
    </row>
    <row r="272" ht="22.5" spans="1:21">
      <c r="A272" s="33" t="s">
        <v>508</v>
      </c>
      <c r="B272" s="33" t="s">
        <v>53</v>
      </c>
      <c r="C272" s="33" t="s">
        <v>74</v>
      </c>
      <c r="D272" s="29" t="s">
        <v>515</v>
      </c>
      <c r="E272" s="34" t="s">
        <v>516</v>
      </c>
      <c r="F272" s="35" t="s">
        <v>517</v>
      </c>
      <c r="G272" s="35" t="s">
        <v>517</v>
      </c>
      <c r="H272" s="36">
        <v>7554000</v>
      </c>
      <c r="I272" s="36"/>
      <c r="J272" s="55"/>
      <c r="K272" s="36">
        <v>7554000</v>
      </c>
      <c r="L272" s="56"/>
      <c r="M272" s="36">
        <v>7554000</v>
      </c>
      <c r="N272" s="36">
        <f t="shared" si="12"/>
        <v>0</v>
      </c>
      <c r="O272" s="36">
        <v>7554000</v>
      </c>
      <c r="P272" s="36">
        <v>11078286.34</v>
      </c>
      <c r="Q272" s="36">
        <v>1350000</v>
      </c>
      <c r="R272" s="36"/>
      <c r="S272" s="79">
        <f>SUM(O272:R272)</f>
        <v>19982286.34</v>
      </c>
      <c r="T272" s="70"/>
      <c r="U272" s="68"/>
    </row>
    <row r="273" ht="22.5" spans="1:21">
      <c r="A273" s="33" t="s">
        <v>51</v>
      </c>
      <c r="B273" s="33" t="s">
        <v>93</v>
      </c>
      <c r="C273" s="33" t="s">
        <v>53</v>
      </c>
      <c r="D273" s="41" t="s">
        <v>518</v>
      </c>
      <c r="E273" s="34" t="s">
        <v>95</v>
      </c>
      <c r="F273" s="35" t="s">
        <v>380</v>
      </c>
      <c r="G273" s="35" t="s">
        <v>380</v>
      </c>
      <c r="H273" s="36">
        <v>10800</v>
      </c>
      <c r="I273" s="36"/>
      <c r="J273" s="55"/>
      <c r="K273" s="55"/>
      <c r="L273" s="56">
        <f t="shared" si="13"/>
        <v>0</v>
      </c>
      <c r="M273" s="55">
        <v>0</v>
      </c>
      <c r="N273" s="36">
        <f t="shared" si="12"/>
        <v>10800</v>
      </c>
      <c r="O273" s="58">
        <f>SUM(M273:M275)</f>
        <v>100000</v>
      </c>
      <c r="P273" s="58">
        <v>1284577.06</v>
      </c>
      <c r="Q273" s="58">
        <v>120000</v>
      </c>
      <c r="R273" s="58"/>
      <c r="S273" s="76">
        <f>SUM(O273:R275)</f>
        <v>1504577.06</v>
      </c>
      <c r="T273" s="70"/>
      <c r="U273" s="68"/>
    </row>
    <row r="274" ht="22.5" spans="1:21">
      <c r="A274" s="33" t="s">
        <v>51</v>
      </c>
      <c r="B274" s="33" t="s">
        <v>93</v>
      </c>
      <c r="C274" s="33" t="s">
        <v>53</v>
      </c>
      <c r="D274" s="42"/>
      <c r="E274" s="34" t="s">
        <v>95</v>
      </c>
      <c r="F274" s="35" t="s">
        <v>519</v>
      </c>
      <c r="G274" s="35" t="s">
        <v>519</v>
      </c>
      <c r="H274" s="36">
        <v>150000</v>
      </c>
      <c r="I274" s="36"/>
      <c r="J274" s="55"/>
      <c r="K274" s="36">
        <v>100000</v>
      </c>
      <c r="L274" s="56"/>
      <c r="M274" s="55">
        <v>100000</v>
      </c>
      <c r="N274" s="36">
        <f t="shared" si="12"/>
        <v>50000</v>
      </c>
      <c r="O274" s="60"/>
      <c r="P274" s="60"/>
      <c r="Q274" s="60"/>
      <c r="R274" s="60"/>
      <c r="S274" s="77"/>
      <c r="T274" s="70"/>
      <c r="U274" s="68"/>
    </row>
    <row r="275" ht="22.5" spans="1:21">
      <c r="A275" s="33" t="s">
        <v>51</v>
      </c>
      <c r="B275" s="33" t="s">
        <v>93</v>
      </c>
      <c r="C275" s="33" t="s">
        <v>53</v>
      </c>
      <c r="D275" s="43"/>
      <c r="E275" s="34" t="s">
        <v>95</v>
      </c>
      <c r="F275" s="35" t="s">
        <v>520</v>
      </c>
      <c r="G275" s="35" t="s">
        <v>520</v>
      </c>
      <c r="H275" s="36">
        <v>50000</v>
      </c>
      <c r="I275" s="36"/>
      <c r="J275" s="55"/>
      <c r="K275" s="55"/>
      <c r="L275" s="56">
        <f t="shared" si="13"/>
        <v>0</v>
      </c>
      <c r="M275" s="55">
        <v>0</v>
      </c>
      <c r="N275" s="36">
        <f t="shared" si="12"/>
        <v>50000</v>
      </c>
      <c r="O275" s="62"/>
      <c r="P275" s="62"/>
      <c r="Q275" s="62"/>
      <c r="R275" s="62"/>
      <c r="S275" s="78"/>
      <c r="T275" s="70"/>
      <c r="U275" s="68"/>
    </row>
    <row r="276" ht="22.5" spans="1:21">
      <c r="A276" s="33" t="s">
        <v>51</v>
      </c>
      <c r="B276" s="33" t="s">
        <v>186</v>
      </c>
      <c r="C276" s="33" t="s">
        <v>53</v>
      </c>
      <c r="D276" s="41" t="s">
        <v>521</v>
      </c>
      <c r="E276" s="34" t="s">
        <v>522</v>
      </c>
      <c r="F276" s="104" t="s">
        <v>523</v>
      </c>
      <c r="G276" s="105" t="s">
        <v>523</v>
      </c>
      <c r="H276" s="36">
        <v>1040000</v>
      </c>
      <c r="I276" s="36"/>
      <c r="J276" s="55"/>
      <c r="K276" s="36">
        <v>1040000</v>
      </c>
      <c r="L276" s="56"/>
      <c r="M276" s="55">
        <v>1040000</v>
      </c>
      <c r="N276" s="36">
        <f t="shared" si="12"/>
        <v>0</v>
      </c>
      <c r="O276" s="58">
        <f>SUM(M276:M288)</f>
        <v>27190014.12</v>
      </c>
      <c r="P276" s="58">
        <v>3436672.95</v>
      </c>
      <c r="Q276" s="58">
        <v>313600</v>
      </c>
      <c r="R276" s="58"/>
      <c r="S276" s="76">
        <f>SUM(O276:R288)</f>
        <v>30940287.07</v>
      </c>
      <c r="T276" s="70"/>
      <c r="U276" s="68"/>
    </row>
    <row r="277" ht="22.5" spans="1:21">
      <c r="A277" s="33" t="s">
        <v>51</v>
      </c>
      <c r="B277" s="33" t="s">
        <v>186</v>
      </c>
      <c r="C277" s="33" t="s">
        <v>53</v>
      </c>
      <c r="D277" s="42"/>
      <c r="E277" s="34" t="s">
        <v>522</v>
      </c>
      <c r="F277" s="35" t="s">
        <v>524</v>
      </c>
      <c r="G277" s="35" t="s">
        <v>524</v>
      </c>
      <c r="H277" s="36">
        <v>13700930</v>
      </c>
      <c r="I277" s="91"/>
      <c r="J277" s="36">
        <v>13700930</v>
      </c>
      <c r="K277" s="55"/>
      <c r="L277" s="56">
        <f t="shared" si="13"/>
        <v>0</v>
      </c>
      <c r="M277" s="36">
        <v>13700930</v>
      </c>
      <c r="N277" s="36">
        <f t="shared" si="12"/>
        <v>0</v>
      </c>
      <c r="O277" s="60"/>
      <c r="P277" s="60"/>
      <c r="Q277" s="60"/>
      <c r="R277" s="60"/>
      <c r="S277" s="77"/>
      <c r="T277" s="70"/>
      <c r="U277" s="68"/>
    </row>
    <row r="278" ht="45" spans="1:21">
      <c r="A278" s="37" t="s">
        <v>51</v>
      </c>
      <c r="B278" s="37" t="s">
        <v>186</v>
      </c>
      <c r="C278" s="37" t="s">
        <v>53</v>
      </c>
      <c r="D278" s="42"/>
      <c r="E278" s="38" t="s">
        <v>522</v>
      </c>
      <c r="F278" s="39" t="s">
        <v>525</v>
      </c>
      <c r="G278" s="39" t="s">
        <v>525</v>
      </c>
      <c r="H278" s="40">
        <v>152600</v>
      </c>
      <c r="I278" s="40"/>
      <c r="J278" s="57"/>
      <c r="K278" s="40">
        <v>152600</v>
      </c>
      <c r="L278" s="56"/>
      <c r="M278" s="55">
        <v>152600</v>
      </c>
      <c r="N278" s="36">
        <f t="shared" si="12"/>
        <v>0</v>
      </c>
      <c r="O278" s="60"/>
      <c r="P278" s="60"/>
      <c r="Q278" s="60"/>
      <c r="R278" s="60"/>
      <c r="S278" s="77"/>
      <c r="T278" s="72"/>
      <c r="U278" s="68"/>
    </row>
    <row r="279" ht="22.5" spans="1:21">
      <c r="A279" s="33" t="s">
        <v>51</v>
      </c>
      <c r="B279" s="33" t="s">
        <v>186</v>
      </c>
      <c r="C279" s="33" t="s">
        <v>53</v>
      </c>
      <c r="D279" s="42"/>
      <c r="E279" s="34" t="s">
        <v>522</v>
      </c>
      <c r="F279" s="39" t="s">
        <v>526</v>
      </c>
      <c r="G279" s="39" t="s">
        <v>527</v>
      </c>
      <c r="H279" s="36">
        <v>150000</v>
      </c>
      <c r="I279" s="36"/>
      <c r="J279" s="57"/>
      <c r="K279" s="36">
        <v>150000</v>
      </c>
      <c r="L279" s="56"/>
      <c r="M279" s="55">
        <v>150000</v>
      </c>
      <c r="N279" s="36">
        <f t="shared" si="12"/>
        <v>0</v>
      </c>
      <c r="O279" s="60"/>
      <c r="P279" s="60"/>
      <c r="Q279" s="60"/>
      <c r="R279" s="60"/>
      <c r="S279" s="77"/>
      <c r="T279" s="70"/>
      <c r="U279" s="68"/>
    </row>
    <row r="280" ht="22.5" spans="1:21">
      <c r="A280" s="33" t="s">
        <v>51</v>
      </c>
      <c r="B280" s="33" t="s">
        <v>186</v>
      </c>
      <c r="C280" s="33" t="s">
        <v>53</v>
      </c>
      <c r="D280" s="42"/>
      <c r="E280" s="38" t="s">
        <v>522</v>
      </c>
      <c r="F280" s="35" t="s">
        <v>528</v>
      </c>
      <c r="G280" s="35" t="s">
        <v>528</v>
      </c>
      <c r="H280" s="36">
        <v>175000</v>
      </c>
      <c r="I280" s="36"/>
      <c r="J280" s="57"/>
      <c r="K280" s="36">
        <v>175000</v>
      </c>
      <c r="L280" s="56"/>
      <c r="M280" s="55">
        <v>175000</v>
      </c>
      <c r="N280" s="36">
        <f t="shared" si="12"/>
        <v>0</v>
      </c>
      <c r="O280" s="60"/>
      <c r="P280" s="60"/>
      <c r="Q280" s="60"/>
      <c r="R280" s="60"/>
      <c r="S280" s="77"/>
      <c r="T280" s="70"/>
      <c r="U280" s="68"/>
    </row>
    <row r="281" ht="22.5" spans="1:21">
      <c r="A281" s="37" t="s">
        <v>529</v>
      </c>
      <c r="B281" s="37" t="s">
        <v>67</v>
      </c>
      <c r="C281" s="37" t="s">
        <v>74</v>
      </c>
      <c r="D281" s="42"/>
      <c r="E281" s="38" t="s">
        <v>530</v>
      </c>
      <c r="F281" s="39" t="s">
        <v>531</v>
      </c>
      <c r="G281" s="39" t="s">
        <v>532</v>
      </c>
      <c r="H281" s="40">
        <v>2600000</v>
      </c>
      <c r="I281" s="40">
        <v>2600000</v>
      </c>
      <c r="J281" s="55"/>
      <c r="K281" s="55"/>
      <c r="L281" s="56"/>
      <c r="M281" s="55">
        <v>2600000</v>
      </c>
      <c r="N281" s="36">
        <f t="shared" si="12"/>
        <v>0</v>
      </c>
      <c r="O281" s="60"/>
      <c r="P281" s="60"/>
      <c r="Q281" s="60"/>
      <c r="R281" s="60"/>
      <c r="S281" s="77"/>
      <c r="T281" s="72"/>
      <c r="U281" s="68"/>
    </row>
    <row r="282" s="12" customFormat="1" ht="22.5" spans="1:21">
      <c r="A282" s="37" t="s">
        <v>51</v>
      </c>
      <c r="B282" s="37" t="s">
        <v>186</v>
      </c>
      <c r="C282" s="37" t="s">
        <v>53</v>
      </c>
      <c r="D282" s="42"/>
      <c r="E282" s="38" t="s">
        <v>522</v>
      </c>
      <c r="F282" s="39" t="s">
        <v>533</v>
      </c>
      <c r="G282" s="39" t="s">
        <v>533</v>
      </c>
      <c r="H282" s="55">
        <v>2690926.12</v>
      </c>
      <c r="I282" s="40"/>
      <c r="J282" s="57"/>
      <c r="K282" s="55">
        <v>2690926.12</v>
      </c>
      <c r="L282" s="56"/>
      <c r="M282" s="55">
        <v>2690926.12</v>
      </c>
      <c r="N282" s="36"/>
      <c r="O282" s="60"/>
      <c r="P282" s="60"/>
      <c r="Q282" s="60"/>
      <c r="R282" s="60"/>
      <c r="S282" s="77"/>
      <c r="T282" s="72"/>
      <c r="U282" s="68">
        <v>1350000</v>
      </c>
    </row>
    <row r="283" ht="22.5" spans="1:21">
      <c r="A283" s="37" t="s">
        <v>51</v>
      </c>
      <c r="B283" s="37" t="s">
        <v>186</v>
      </c>
      <c r="C283" s="37" t="s">
        <v>53</v>
      </c>
      <c r="D283" s="42"/>
      <c r="E283" s="38" t="s">
        <v>522</v>
      </c>
      <c r="F283" s="105" t="s">
        <v>534</v>
      </c>
      <c r="G283" s="104" t="s">
        <v>534</v>
      </c>
      <c r="H283" s="55">
        <v>6480558</v>
      </c>
      <c r="I283" s="40"/>
      <c r="J283" s="57"/>
      <c r="K283" s="55">
        <v>6480558</v>
      </c>
      <c r="L283" s="56"/>
      <c r="M283" s="55">
        <v>6480558</v>
      </c>
      <c r="N283" s="36">
        <f t="shared" si="12"/>
        <v>0</v>
      </c>
      <c r="O283" s="60"/>
      <c r="P283" s="60"/>
      <c r="Q283" s="60"/>
      <c r="R283" s="60"/>
      <c r="S283" s="77"/>
      <c r="T283" s="72"/>
      <c r="U283" s="68"/>
    </row>
    <row r="284" ht="22.5" spans="1:21">
      <c r="A284" s="33" t="s">
        <v>51</v>
      </c>
      <c r="B284" s="33" t="s">
        <v>186</v>
      </c>
      <c r="C284" s="33" t="s">
        <v>53</v>
      </c>
      <c r="D284" s="42"/>
      <c r="E284" s="38" t="s">
        <v>522</v>
      </c>
      <c r="F284" s="35" t="s">
        <v>535</v>
      </c>
      <c r="G284" s="35" t="s">
        <v>535</v>
      </c>
      <c r="H284" s="36">
        <v>50000</v>
      </c>
      <c r="I284" s="36"/>
      <c r="J284" s="57"/>
      <c r="K284" s="36">
        <v>50000</v>
      </c>
      <c r="L284" s="56"/>
      <c r="M284" s="55">
        <v>50000</v>
      </c>
      <c r="N284" s="36">
        <f t="shared" si="12"/>
        <v>0</v>
      </c>
      <c r="O284" s="60"/>
      <c r="P284" s="60"/>
      <c r="Q284" s="60"/>
      <c r="R284" s="60"/>
      <c r="S284" s="77"/>
      <c r="T284" s="70"/>
      <c r="U284" s="68"/>
    </row>
    <row r="285" ht="22.5" spans="1:21">
      <c r="A285" s="33" t="s">
        <v>51</v>
      </c>
      <c r="B285" s="33" t="s">
        <v>186</v>
      </c>
      <c r="C285" s="33" t="s">
        <v>53</v>
      </c>
      <c r="D285" s="42"/>
      <c r="E285" s="34" t="s">
        <v>522</v>
      </c>
      <c r="F285" s="35" t="s">
        <v>59</v>
      </c>
      <c r="G285" s="35" t="s">
        <v>59</v>
      </c>
      <c r="H285" s="36">
        <v>35000</v>
      </c>
      <c r="I285" s="36"/>
      <c r="J285" s="55"/>
      <c r="K285" s="55"/>
      <c r="L285" s="56"/>
      <c r="M285" s="55">
        <v>0</v>
      </c>
      <c r="N285" s="36">
        <f t="shared" ref="N285:N302" si="14">H285-M285</f>
        <v>35000</v>
      </c>
      <c r="O285" s="60"/>
      <c r="P285" s="60"/>
      <c r="Q285" s="60"/>
      <c r="R285" s="60"/>
      <c r="S285" s="77"/>
      <c r="T285" s="70"/>
      <c r="U285" s="68"/>
    </row>
    <row r="286" ht="22.5" spans="1:21">
      <c r="A286" s="33" t="s">
        <v>51</v>
      </c>
      <c r="B286" s="33" t="s">
        <v>186</v>
      </c>
      <c r="C286" s="33" t="s">
        <v>53</v>
      </c>
      <c r="D286" s="42"/>
      <c r="E286" s="38" t="s">
        <v>522</v>
      </c>
      <c r="F286" s="35" t="s">
        <v>536</v>
      </c>
      <c r="G286" s="35" t="s">
        <v>537</v>
      </c>
      <c r="H286" s="36">
        <v>200000</v>
      </c>
      <c r="I286" s="36"/>
      <c r="J286" s="55"/>
      <c r="K286" s="36">
        <v>150000</v>
      </c>
      <c r="L286" s="56"/>
      <c r="M286" s="55">
        <v>150000</v>
      </c>
      <c r="N286" s="36">
        <f t="shared" si="14"/>
        <v>50000</v>
      </c>
      <c r="O286" s="60"/>
      <c r="P286" s="60"/>
      <c r="Q286" s="60"/>
      <c r="R286" s="60"/>
      <c r="S286" s="77"/>
      <c r="T286" s="70"/>
      <c r="U286" s="68"/>
    </row>
    <row r="287" ht="22.5" spans="1:21">
      <c r="A287" s="33" t="s">
        <v>51</v>
      </c>
      <c r="B287" s="33" t="s">
        <v>186</v>
      </c>
      <c r="C287" s="33" t="s">
        <v>53</v>
      </c>
      <c r="D287" s="42"/>
      <c r="E287" s="38" t="s">
        <v>522</v>
      </c>
      <c r="F287" s="35" t="s">
        <v>538</v>
      </c>
      <c r="G287" s="35" t="s">
        <v>539</v>
      </c>
      <c r="H287" s="36">
        <v>100000</v>
      </c>
      <c r="I287" s="36"/>
      <c r="J287" s="55"/>
      <c r="K287" s="55"/>
      <c r="L287" s="56"/>
      <c r="M287" s="55">
        <v>0</v>
      </c>
      <c r="N287" s="36">
        <f t="shared" si="14"/>
        <v>100000</v>
      </c>
      <c r="O287" s="60"/>
      <c r="P287" s="60"/>
      <c r="Q287" s="60"/>
      <c r="R287" s="60"/>
      <c r="S287" s="77"/>
      <c r="T287" s="70"/>
      <c r="U287" s="68"/>
    </row>
    <row r="288" ht="22.5" spans="1:21">
      <c r="A288" s="33" t="s">
        <v>51</v>
      </c>
      <c r="B288" s="33" t="s">
        <v>186</v>
      </c>
      <c r="C288" s="33" t="s">
        <v>53</v>
      </c>
      <c r="D288" s="43"/>
      <c r="E288" s="38" t="s">
        <v>522</v>
      </c>
      <c r="F288" s="35" t="s">
        <v>540</v>
      </c>
      <c r="G288" s="35" t="s">
        <v>540</v>
      </c>
      <c r="H288" s="36">
        <v>300000</v>
      </c>
      <c r="I288" s="36"/>
      <c r="J288" s="55"/>
      <c r="K288" s="55"/>
      <c r="L288" s="56"/>
      <c r="M288" s="55"/>
      <c r="N288" s="36">
        <f t="shared" si="14"/>
        <v>300000</v>
      </c>
      <c r="O288" s="62"/>
      <c r="P288" s="62"/>
      <c r="Q288" s="62"/>
      <c r="R288" s="62"/>
      <c r="S288" s="78"/>
      <c r="T288" s="70"/>
      <c r="U288" s="68"/>
    </row>
    <row r="289" ht="22.5" spans="1:21">
      <c r="A289" s="33" t="s">
        <v>508</v>
      </c>
      <c r="B289" s="33" t="s">
        <v>74</v>
      </c>
      <c r="C289" s="33" t="s">
        <v>53</v>
      </c>
      <c r="D289" s="41" t="s">
        <v>541</v>
      </c>
      <c r="E289" s="34" t="s">
        <v>542</v>
      </c>
      <c r="F289" s="35" t="s">
        <v>60</v>
      </c>
      <c r="G289" s="35" t="s">
        <v>60</v>
      </c>
      <c r="H289" s="36">
        <v>36000</v>
      </c>
      <c r="I289" s="36"/>
      <c r="J289" s="55"/>
      <c r="K289" s="55"/>
      <c r="L289" s="56"/>
      <c r="M289" s="55">
        <v>0</v>
      </c>
      <c r="N289" s="36">
        <f t="shared" si="14"/>
        <v>36000</v>
      </c>
      <c r="O289" s="110">
        <f>SUM(M289:M308)</f>
        <v>34850700</v>
      </c>
      <c r="P289" s="110">
        <v>4029883.82</v>
      </c>
      <c r="Q289" s="58">
        <v>1730000</v>
      </c>
      <c r="R289" s="110"/>
      <c r="S289" s="76">
        <f>SUM(O289:R301)</f>
        <v>40610583.82</v>
      </c>
      <c r="T289" s="70"/>
      <c r="U289" s="68"/>
    </row>
    <row r="290" ht="45" spans="1:21">
      <c r="A290" s="33" t="s">
        <v>508</v>
      </c>
      <c r="B290" s="33" t="s">
        <v>74</v>
      </c>
      <c r="C290" s="33" t="s">
        <v>53</v>
      </c>
      <c r="D290" s="42"/>
      <c r="E290" s="34" t="s">
        <v>542</v>
      </c>
      <c r="F290" s="35" t="s">
        <v>543</v>
      </c>
      <c r="G290" s="35" t="s">
        <v>543</v>
      </c>
      <c r="H290" s="36">
        <v>226000</v>
      </c>
      <c r="I290" s="91"/>
      <c r="J290" s="36">
        <v>226000</v>
      </c>
      <c r="K290" s="55"/>
      <c r="L290" s="56">
        <f t="shared" si="13"/>
        <v>0</v>
      </c>
      <c r="M290" s="55">
        <v>226000</v>
      </c>
      <c r="N290" s="36">
        <f t="shared" si="14"/>
        <v>0</v>
      </c>
      <c r="O290" s="111"/>
      <c r="P290" s="111"/>
      <c r="Q290" s="60"/>
      <c r="R290" s="111"/>
      <c r="S290" s="77"/>
      <c r="T290" s="70"/>
      <c r="U290" s="68"/>
    </row>
    <row r="291" ht="90" spans="1:21">
      <c r="A291" s="33" t="s">
        <v>508</v>
      </c>
      <c r="B291" s="33" t="s">
        <v>74</v>
      </c>
      <c r="C291" s="33" t="s">
        <v>53</v>
      </c>
      <c r="D291" s="42"/>
      <c r="E291" s="34" t="s">
        <v>542</v>
      </c>
      <c r="F291" s="35" t="s">
        <v>544</v>
      </c>
      <c r="G291" s="35" t="s">
        <v>545</v>
      </c>
      <c r="H291" s="36">
        <v>8079100</v>
      </c>
      <c r="I291" s="36">
        <v>7775500</v>
      </c>
      <c r="J291" s="36">
        <v>303600</v>
      </c>
      <c r="K291" s="55"/>
      <c r="L291" s="56">
        <f t="shared" si="13"/>
        <v>0</v>
      </c>
      <c r="M291" s="36">
        <v>8079100</v>
      </c>
      <c r="N291" s="36">
        <f t="shared" si="14"/>
        <v>0</v>
      </c>
      <c r="O291" s="111"/>
      <c r="P291" s="111"/>
      <c r="Q291" s="60"/>
      <c r="R291" s="111"/>
      <c r="S291" s="77"/>
      <c r="T291" s="70"/>
      <c r="U291" s="68"/>
    </row>
    <row r="292" ht="45" spans="1:21">
      <c r="A292" s="33" t="s">
        <v>508</v>
      </c>
      <c r="B292" s="33" t="s">
        <v>74</v>
      </c>
      <c r="C292" s="33" t="s">
        <v>53</v>
      </c>
      <c r="D292" s="42"/>
      <c r="E292" s="34" t="s">
        <v>542</v>
      </c>
      <c r="F292" s="35" t="s">
        <v>546</v>
      </c>
      <c r="G292" s="35" t="s">
        <v>547</v>
      </c>
      <c r="H292" s="36">
        <v>4813000</v>
      </c>
      <c r="I292" s="36">
        <v>4331700</v>
      </c>
      <c r="J292" s="55">
        <v>481300</v>
      </c>
      <c r="K292" s="55"/>
      <c r="L292" s="56">
        <f t="shared" si="13"/>
        <v>0</v>
      </c>
      <c r="M292" s="55">
        <v>4813000</v>
      </c>
      <c r="N292" s="36">
        <f t="shared" si="14"/>
        <v>0</v>
      </c>
      <c r="O292" s="111"/>
      <c r="P292" s="111"/>
      <c r="Q292" s="60"/>
      <c r="R292" s="111"/>
      <c r="S292" s="77"/>
      <c r="T292" s="70"/>
      <c r="U292" s="68"/>
    </row>
    <row r="293" ht="22.5" spans="1:21">
      <c r="A293" s="37" t="s">
        <v>508</v>
      </c>
      <c r="B293" s="37" t="s">
        <v>53</v>
      </c>
      <c r="C293" s="37" t="s">
        <v>67</v>
      </c>
      <c r="D293" s="42"/>
      <c r="E293" s="38" t="s">
        <v>548</v>
      </c>
      <c r="F293" s="39" t="s">
        <v>549</v>
      </c>
      <c r="G293" s="39" t="s">
        <v>550</v>
      </c>
      <c r="H293" s="40">
        <v>2000000</v>
      </c>
      <c r="I293" s="40">
        <v>2000000</v>
      </c>
      <c r="J293" s="55"/>
      <c r="K293" s="55"/>
      <c r="L293" s="56">
        <f t="shared" si="13"/>
        <v>0</v>
      </c>
      <c r="M293" s="55">
        <v>2000000</v>
      </c>
      <c r="N293" s="36">
        <f t="shared" si="14"/>
        <v>0</v>
      </c>
      <c r="O293" s="111"/>
      <c r="P293" s="111"/>
      <c r="Q293" s="60"/>
      <c r="R293" s="111"/>
      <c r="S293" s="77"/>
      <c r="T293" s="72"/>
      <c r="U293" s="68"/>
    </row>
    <row r="294" ht="45" spans="1:21">
      <c r="A294" s="37" t="s">
        <v>508</v>
      </c>
      <c r="B294" s="37" t="s">
        <v>93</v>
      </c>
      <c r="C294" s="37" t="s">
        <v>67</v>
      </c>
      <c r="D294" s="42"/>
      <c r="E294" s="38" t="s">
        <v>551</v>
      </c>
      <c r="F294" s="39" t="s">
        <v>552</v>
      </c>
      <c r="G294" s="39" t="s">
        <v>553</v>
      </c>
      <c r="H294" s="40">
        <v>60000</v>
      </c>
      <c r="I294" s="40">
        <v>60000</v>
      </c>
      <c r="J294" s="55"/>
      <c r="K294" s="55"/>
      <c r="L294" s="56">
        <f t="shared" si="13"/>
        <v>0</v>
      </c>
      <c r="M294" s="55">
        <v>60000</v>
      </c>
      <c r="N294" s="36">
        <f t="shared" si="14"/>
        <v>0</v>
      </c>
      <c r="O294" s="111"/>
      <c r="P294" s="111"/>
      <c r="Q294" s="60"/>
      <c r="R294" s="111"/>
      <c r="S294" s="77"/>
      <c r="T294" s="72"/>
      <c r="U294" s="68"/>
    </row>
    <row r="295" ht="22.5" spans="1:21">
      <c r="A295" s="37" t="s">
        <v>508</v>
      </c>
      <c r="B295" s="37" t="s">
        <v>267</v>
      </c>
      <c r="C295" s="37" t="s">
        <v>131</v>
      </c>
      <c r="D295" s="42"/>
      <c r="E295" s="38" t="s">
        <v>554</v>
      </c>
      <c r="F295" s="39" t="s">
        <v>555</v>
      </c>
      <c r="G295" s="39" t="s">
        <v>556</v>
      </c>
      <c r="H295" s="40">
        <v>5401600</v>
      </c>
      <c r="I295" s="40">
        <v>5401600</v>
      </c>
      <c r="J295" s="55"/>
      <c r="K295" s="55"/>
      <c r="L295" s="56">
        <f t="shared" si="13"/>
        <v>0</v>
      </c>
      <c r="M295" s="55">
        <v>5401600</v>
      </c>
      <c r="N295" s="36">
        <f t="shared" si="14"/>
        <v>0</v>
      </c>
      <c r="O295" s="111"/>
      <c r="P295" s="111"/>
      <c r="Q295" s="60"/>
      <c r="R295" s="111"/>
      <c r="S295" s="77"/>
      <c r="T295" s="72"/>
      <c r="U295" s="68"/>
    </row>
    <row r="296" ht="22.5" spans="1:21">
      <c r="A296" s="37" t="s">
        <v>508</v>
      </c>
      <c r="B296" s="37" t="s">
        <v>267</v>
      </c>
      <c r="C296" s="37" t="s">
        <v>131</v>
      </c>
      <c r="D296" s="42"/>
      <c r="E296" s="38" t="s">
        <v>554</v>
      </c>
      <c r="F296" s="39" t="s">
        <v>557</v>
      </c>
      <c r="G296" s="39" t="s">
        <v>558</v>
      </c>
      <c r="H296" s="40">
        <v>1536000</v>
      </c>
      <c r="I296" s="40">
        <v>1536000</v>
      </c>
      <c r="J296" s="55"/>
      <c r="K296" s="55"/>
      <c r="L296" s="56">
        <f t="shared" si="13"/>
        <v>0</v>
      </c>
      <c r="M296" s="55">
        <v>1536000</v>
      </c>
      <c r="N296" s="36">
        <f t="shared" si="14"/>
        <v>0</v>
      </c>
      <c r="O296" s="111"/>
      <c r="P296" s="111"/>
      <c r="Q296" s="60"/>
      <c r="R296" s="111"/>
      <c r="S296" s="77"/>
      <c r="T296" s="72"/>
      <c r="U296" s="68"/>
    </row>
    <row r="297" ht="22.5" spans="1:21">
      <c r="A297" s="37" t="s">
        <v>508</v>
      </c>
      <c r="B297" s="37" t="s">
        <v>267</v>
      </c>
      <c r="C297" s="37" t="s">
        <v>331</v>
      </c>
      <c r="D297" s="42"/>
      <c r="E297" s="38" t="s">
        <v>559</v>
      </c>
      <c r="F297" s="39" t="s">
        <v>560</v>
      </c>
      <c r="G297" s="39" t="s">
        <v>561</v>
      </c>
      <c r="H297" s="40">
        <v>2603700</v>
      </c>
      <c r="I297" s="40">
        <v>2603700</v>
      </c>
      <c r="J297" s="55"/>
      <c r="K297" s="55"/>
      <c r="L297" s="56">
        <f t="shared" si="13"/>
        <v>0</v>
      </c>
      <c r="M297" s="55">
        <v>2603700</v>
      </c>
      <c r="N297" s="36">
        <f t="shared" si="14"/>
        <v>0</v>
      </c>
      <c r="O297" s="111"/>
      <c r="P297" s="111"/>
      <c r="Q297" s="60"/>
      <c r="R297" s="111"/>
      <c r="S297" s="77"/>
      <c r="T297" s="72"/>
      <c r="U297" s="68"/>
    </row>
    <row r="298" ht="22.5" spans="1:21">
      <c r="A298" s="37" t="s">
        <v>508</v>
      </c>
      <c r="B298" s="37" t="s">
        <v>267</v>
      </c>
      <c r="C298" s="37" t="s">
        <v>331</v>
      </c>
      <c r="D298" s="42"/>
      <c r="E298" s="38" t="s">
        <v>559</v>
      </c>
      <c r="F298" s="39" t="s">
        <v>562</v>
      </c>
      <c r="G298" s="39" t="s">
        <v>563</v>
      </c>
      <c r="H298" s="40">
        <v>60000</v>
      </c>
      <c r="I298" s="40">
        <v>60000</v>
      </c>
      <c r="J298" s="55"/>
      <c r="K298" s="55"/>
      <c r="L298" s="56">
        <f t="shared" si="13"/>
        <v>0</v>
      </c>
      <c r="M298" s="55">
        <v>60000</v>
      </c>
      <c r="N298" s="36">
        <f t="shared" si="14"/>
        <v>0</v>
      </c>
      <c r="O298" s="111"/>
      <c r="P298" s="111"/>
      <c r="Q298" s="60"/>
      <c r="R298" s="111"/>
      <c r="S298" s="77"/>
      <c r="T298" s="72"/>
      <c r="U298" s="68"/>
    </row>
    <row r="299" ht="45" spans="1:21">
      <c r="A299" s="37" t="s">
        <v>508</v>
      </c>
      <c r="B299" s="37" t="s">
        <v>267</v>
      </c>
      <c r="C299" s="37" t="s">
        <v>331</v>
      </c>
      <c r="D299" s="42"/>
      <c r="E299" s="38" t="s">
        <v>559</v>
      </c>
      <c r="F299" s="39" t="s">
        <v>564</v>
      </c>
      <c r="G299" s="39" t="s">
        <v>565</v>
      </c>
      <c r="H299" s="40">
        <v>20000</v>
      </c>
      <c r="I299" s="40">
        <v>20000</v>
      </c>
      <c r="J299" s="55"/>
      <c r="K299" s="55"/>
      <c r="L299" s="56">
        <f t="shared" si="13"/>
        <v>0</v>
      </c>
      <c r="M299" s="55">
        <v>20000</v>
      </c>
      <c r="N299" s="36">
        <f t="shared" si="14"/>
        <v>0</v>
      </c>
      <c r="O299" s="111"/>
      <c r="P299" s="111"/>
      <c r="Q299" s="60"/>
      <c r="R299" s="111"/>
      <c r="S299" s="77"/>
      <c r="T299" s="72"/>
      <c r="U299" s="68"/>
    </row>
    <row r="300" ht="22.5" spans="1:21">
      <c r="A300" s="37" t="s">
        <v>508</v>
      </c>
      <c r="B300" s="37" t="s">
        <v>267</v>
      </c>
      <c r="C300" s="37" t="s">
        <v>331</v>
      </c>
      <c r="D300" s="42"/>
      <c r="E300" s="38" t="s">
        <v>559</v>
      </c>
      <c r="F300" s="39" t="s">
        <v>566</v>
      </c>
      <c r="G300" s="39" t="s">
        <v>567</v>
      </c>
      <c r="H300" s="40">
        <v>35000</v>
      </c>
      <c r="I300" s="40">
        <v>35000</v>
      </c>
      <c r="J300" s="55"/>
      <c r="K300" s="55"/>
      <c r="L300" s="56">
        <f t="shared" si="13"/>
        <v>0</v>
      </c>
      <c r="M300" s="55">
        <v>35000</v>
      </c>
      <c r="N300" s="36">
        <f t="shared" si="14"/>
        <v>0</v>
      </c>
      <c r="O300" s="111"/>
      <c r="P300" s="111"/>
      <c r="Q300" s="60"/>
      <c r="R300" s="111"/>
      <c r="S300" s="77"/>
      <c r="T300" s="72"/>
      <c r="U300" s="68"/>
    </row>
    <row r="301" ht="45" spans="1:21">
      <c r="A301" s="37" t="s">
        <v>508</v>
      </c>
      <c r="B301" s="37" t="s">
        <v>186</v>
      </c>
      <c r="C301" s="37" t="s">
        <v>67</v>
      </c>
      <c r="D301" s="42"/>
      <c r="E301" s="38" t="s">
        <v>568</v>
      </c>
      <c r="F301" s="39" t="s">
        <v>569</v>
      </c>
      <c r="G301" s="39" t="s">
        <v>570</v>
      </c>
      <c r="H301" s="40">
        <v>500000</v>
      </c>
      <c r="I301" s="40">
        <v>500000</v>
      </c>
      <c r="J301" s="55"/>
      <c r="K301" s="55"/>
      <c r="L301" s="56">
        <f t="shared" si="13"/>
        <v>0</v>
      </c>
      <c r="M301" s="55">
        <v>500000</v>
      </c>
      <c r="N301" s="36">
        <f t="shared" si="14"/>
        <v>0</v>
      </c>
      <c r="O301" s="111"/>
      <c r="P301" s="111"/>
      <c r="Q301" s="60"/>
      <c r="R301" s="111"/>
      <c r="S301" s="78"/>
      <c r="T301" s="72"/>
      <c r="U301" s="68"/>
    </row>
    <row r="302" ht="22.5" spans="1:21">
      <c r="A302" s="37" t="s">
        <v>508</v>
      </c>
      <c r="B302" s="37" t="s">
        <v>182</v>
      </c>
      <c r="C302" s="37" t="s">
        <v>67</v>
      </c>
      <c r="D302" s="42"/>
      <c r="E302" s="38" t="s">
        <v>571</v>
      </c>
      <c r="F302" s="39" t="s">
        <v>572</v>
      </c>
      <c r="G302" s="39" t="s">
        <v>573</v>
      </c>
      <c r="H302" s="40">
        <v>88000</v>
      </c>
      <c r="I302" s="40">
        <v>88000</v>
      </c>
      <c r="J302" s="55"/>
      <c r="K302" s="55"/>
      <c r="L302" s="56">
        <f t="shared" si="13"/>
        <v>0</v>
      </c>
      <c r="M302" s="55">
        <v>88000</v>
      </c>
      <c r="N302" s="36">
        <f t="shared" si="14"/>
        <v>0</v>
      </c>
      <c r="O302" s="111"/>
      <c r="P302" s="111"/>
      <c r="Q302" s="60"/>
      <c r="R302" s="111"/>
      <c r="S302" s="117"/>
      <c r="T302" s="72"/>
      <c r="U302" s="68"/>
    </row>
    <row r="303" ht="22.5" spans="1:21">
      <c r="A303" s="37" t="s">
        <v>508</v>
      </c>
      <c r="B303" s="37" t="s">
        <v>182</v>
      </c>
      <c r="C303" s="37" t="s">
        <v>67</v>
      </c>
      <c r="D303" s="42"/>
      <c r="E303" s="38" t="s">
        <v>571</v>
      </c>
      <c r="F303" s="39" t="s">
        <v>574</v>
      </c>
      <c r="G303" s="39" t="s">
        <v>575</v>
      </c>
      <c r="H303" s="40">
        <v>502500</v>
      </c>
      <c r="I303" s="40">
        <v>502500</v>
      </c>
      <c r="J303" s="55"/>
      <c r="K303" s="55"/>
      <c r="L303" s="56">
        <f t="shared" si="13"/>
        <v>0</v>
      </c>
      <c r="M303" s="40">
        <v>502500</v>
      </c>
      <c r="N303" s="36"/>
      <c r="O303" s="111"/>
      <c r="P303" s="111"/>
      <c r="Q303" s="60"/>
      <c r="R303" s="111"/>
      <c r="S303" s="117"/>
      <c r="T303" s="72"/>
      <c r="U303" s="68"/>
    </row>
    <row r="304" ht="45" spans="1:21">
      <c r="A304" s="37" t="s">
        <v>508</v>
      </c>
      <c r="B304" s="37" t="s">
        <v>182</v>
      </c>
      <c r="C304" s="37" t="s">
        <v>67</v>
      </c>
      <c r="D304" s="42"/>
      <c r="E304" s="38" t="s">
        <v>571</v>
      </c>
      <c r="F304" s="39" t="s">
        <v>576</v>
      </c>
      <c r="G304" s="39" t="s">
        <v>577</v>
      </c>
      <c r="H304" s="40">
        <v>3188700</v>
      </c>
      <c r="I304" s="40">
        <v>3188700</v>
      </c>
      <c r="J304" s="55"/>
      <c r="K304" s="55"/>
      <c r="L304" s="56">
        <f t="shared" si="13"/>
        <v>0</v>
      </c>
      <c r="M304" s="55">
        <v>3188700</v>
      </c>
      <c r="N304" s="36">
        <f>H304-M304</f>
        <v>0</v>
      </c>
      <c r="O304" s="111"/>
      <c r="P304" s="111"/>
      <c r="Q304" s="60"/>
      <c r="R304" s="111"/>
      <c r="S304" s="117"/>
      <c r="T304" s="72"/>
      <c r="U304" s="68"/>
    </row>
    <row r="305" ht="22.5" spans="1:21">
      <c r="A305" s="33" t="s">
        <v>508</v>
      </c>
      <c r="B305" s="33" t="s">
        <v>74</v>
      </c>
      <c r="C305" s="33" t="s">
        <v>53</v>
      </c>
      <c r="D305" s="42"/>
      <c r="E305" s="34" t="s">
        <v>542</v>
      </c>
      <c r="F305" s="39" t="s">
        <v>578</v>
      </c>
      <c r="G305" s="39" t="s">
        <v>578</v>
      </c>
      <c r="H305" s="40">
        <v>2000000</v>
      </c>
      <c r="I305" s="40"/>
      <c r="J305" s="55"/>
      <c r="K305" s="55">
        <v>2000000</v>
      </c>
      <c r="L305" s="56">
        <f t="shared" si="13"/>
        <v>1680000</v>
      </c>
      <c r="M305" s="55">
        <v>2000000</v>
      </c>
      <c r="N305" s="36"/>
      <c r="O305" s="111"/>
      <c r="P305" s="111"/>
      <c r="Q305" s="60"/>
      <c r="R305" s="111"/>
      <c r="S305" s="117"/>
      <c r="T305" s="72"/>
      <c r="U305" s="68"/>
    </row>
    <row r="306" ht="22.5" spans="1:21">
      <c r="A306" s="33" t="s">
        <v>508</v>
      </c>
      <c r="B306" s="33" t="s">
        <v>74</v>
      </c>
      <c r="C306" s="33" t="s">
        <v>53</v>
      </c>
      <c r="D306" s="42"/>
      <c r="E306" s="34" t="s">
        <v>542</v>
      </c>
      <c r="F306" s="35" t="s">
        <v>579</v>
      </c>
      <c r="G306" s="35" t="s">
        <v>579</v>
      </c>
      <c r="H306" s="36">
        <v>2000000</v>
      </c>
      <c r="I306" s="36"/>
      <c r="J306" s="55"/>
      <c r="K306" s="36">
        <v>2000000</v>
      </c>
      <c r="L306" s="56">
        <f t="shared" si="13"/>
        <v>1680000</v>
      </c>
      <c r="M306" s="55">
        <v>2000000</v>
      </c>
      <c r="N306" s="36">
        <f>H306-M306</f>
        <v>0</v>
      </c>
      <c r="O306" s="111"/>
      <c r="P306" s="111"/>
      <c r="Q306" s="60"/>
      <c r="R306" s="111"/>
      <c r="S306" s="117"/>
      <c r="T306" s="70"/>
      <c r="U306" s="68"/>
    </row>
    <row r="307" ht="22.5" spans="1:21">
      <c r="A307" s="37" t="s">
        <v>508</v>
      </c>
      <c r="B307" s="37" t="s">
        <v>182</v>
      </c>
      <c r="C307" s="37" t="s">
        <v>67</v>
      </c>
      <c r="D307" s="42"/>
      <c r="E307" s="38" t="s">
        <v>571</v>
      </c>
      <c r="F307" s="35" t="s">
        <v>580</v>
      </c>
      <c r="G307" s="35" t="s">
        <v>581</v>
      </c>
      <c r="H307" s="36">
        <v>1564100</v>
      </c>
      <c r="I307" s="36">
        <v>1564100</v>
      </c>
      <c r="J307" s="55"/>
      <c r="K307" s="36"/>
      <c r="L307" s="56">
        <f t="shared" si="13"/>
        <v>0</v>
      </c>
      <c r="M307" s="55">
        <v>1564100</v>
      </c>
      <c r="N307" s="36"/>
      <c r="O307" s="111"/>
      <c r="P307" s="111"/>
      <c r="Q307" s="60"/>
      <c r="R307" s="111"/>
      <c r="S307" s="117"/>
      <c r="T307" s="70"/>
      <c r="U307" s="68"/>
    </row>
    <row r="308" ht="45" spans="1:21">
      <c r="A308" s="37" t="s">
        <v>508</v>
      </c>
      <c r="B308" s="37" t="s">
        <v>182</v>
      </c>
      <c r="C308" s="37" t="s">
        <v>67</v>
      </c>
      <c r="D308" s="42"/>
      <c r="E308" s="38" t="s">
        <v>571</v>
      </c>
      <c r="F308" s="39" t="s">
        <v>582</v>
      </c>
      <c r="G308" s="39" t="s">
        <v>583</v>
      </c>
      <c r="H308" s="40">
        <v>173000</v>
      </c>
      <c r="I308" s="40">
        <v>173000</v>
      </c>
      <c r="J308" s="55"/>
      <c r="K308" s="55"/>
      <c r="L308" s="56">
        <f t="shared" si="13"/>
        <v>0</v>
      </c>
      <c r="M308" s="55">
        <v>173000</v>
      </c>
      <c r="N308" s="36">
        <f>H308-M308</f>
        <v>0</v>
      </c>
      <c r="O308" s="111"/>
      <c r="P308" s="111"/>
      <c r="Q308" s="60"/>
      <c r="R308" s="111"/>
      <c r="S308" s="117"/>
      <c r="T308" s="72"/>
      <c r="U308" s="68"/>
    </row>
    <row r="309" ht="22.5" spans="1:21">
      <c r="A309" s="33" t="s">
        <v>51</v>
      </c>
      <c r="B309" s="33" t="s">
        <v>93</v>
      </c>
      <c r="C309" s="33" t="s">
        <v>53</v>
      </c>
      <c r="D309" s="41" t="s">
        <v>584</v>
      </c>
      <c r="E309" s="34" t="s">
        <v>95</v>
      </c>
      <c r="F309" s="35" t="s">
        <v>585</v>
      </c>
      <c r="G309" s="35" t="s">
        <v>586</v>
      </c>
      <c r="H309" s="36">
        <v>200000</v>
      </c>
      <c r="I309" s="36"/>
      <c r="J309" s="55"/>
      <c r="K309" s="55"/>
      <c r="L309" s="56">
        <f t="shared" si="13"/>
        <v>0</v>
      </c>
      <c r="M309" s="55">
        <v>0</v>
      </c>
      <c r="N309" s="36">
        <f t="shared" ref="N309:N324" si="15">H309-M309</f>
        <v>200000</v>
      </c>
      <c r="O309" s="58">
        <f>SUM(M309:M317)</f>
        <v>1112000</v>
      </c>
      <c r="P309" s="59">
        <v>1918286.28</v>
      </c>
      <c r="Q309" s="59">
        <v>2430000</v>
      </c>
      <c r="R309" s="59"/>
      <c r="S309" s="73">
        <f>SUM(O309:R317)</f>
        <v>5460286.28</v>
      </c>
      <c r="T309" s="70"/>
      <c r="U309" s="68"/>
    </row>
    <row r="310" ht="22.5" spans="1:21">
      <c r="A310" s="33" t="s">
        <v>51</v>
      </c>
      <c r="B310" s="33" t="s">
        <v>93</v>
      </c>
      <c r="C310" s="33" t="s">
        <v>53</v>
      </c>
      <c r="D310" s="42"/>
      <c r="E310" s="34" t="s">
        <v>95</v>
      </c>
      <c r="F310" s="35" t="s">
        <v>587</v>
      </c>
      <c r="G310" s="35" t="s">
        <v>587</v>
      </c>
      <c r="H310" s="36">
        <v>850000</v>
      </c>
      <c r="I310" s="36"/>
      <c r="J310" s="55"/>
      <c r="K310" s="55"/>
      <c r="L310" s="56">
        <f t="shared" si="13"/>
        <v>0</v>
      </c>
      <c r="M310" s="55">
        <v>0</v>
      </c>
      <c r="N310" s="36">
        <f t="shared" si="15"/>
        <v>850000</v>
      </c>
      <c r="O310" s="60"/>
      <c r="P310" s="61"/>
      <c r="Q310" s="61"/>
      <c r="R310" s="61"/>
      <c r="S310" s="74"/>
      <c r="T310" s="70"/>
      <c r="U310" s="68"/>
    </row>
    <row r="311" ht="22.5" spans="1:21">
      <c r="A311" s="33" t="s">
        <v>51</v>
      </c>
      <c r="B311" s="33" t="s">
        <v>93</v>
      </c>
      <c r="C311" s="33" t="s">
        <v>53</v>
      </c>
      <c r="D311" s="42"/>
      <c r="E311" s="34" t="s">
        <v>95</v>
      </c>
      <c r="F311" s="35" t="s">
        <v>588</v>
      </c>
      <c r="G311" s="35" t="s">
        <v>589</v>
      </c>
      <c r="H311" s="36">
        <v>300000</v>
      </c>
      <c r="I311" s="36"/>
      <c r="J311" s="55"/>
      <c r="K311" s="55"/>
      <c r="L311" s="56">
        <f t="shared" si="13"/>
        <v>0</v>
      </c>
      <c r="M311" s="55">
        <v>0</v>
      </c>
      <c r="N311" s="36">
        <f t="shared" si="15"/>
        <v>300000</v>
      </c>
      <c r="O311" s="60"/>
      <c r="P311" s="61"/>
      <c r="Q311" s="61"/>
      <c r="R311" s="61"/>
      <c r="S311" s="74"/>
      <c r="T311" s="70"/>
      <c r="U311" s="68"/>
    </row>
    <row r="312" ht="22.5" spans="1:21">
      <c r="A312" s="33" t="s">
        <v>51</v>
      </c>
      <c r="B312" s="33" t="s">
        <v>93</v>
      </c>
      <c r="C312" s="33" t="s">
        <v>53</v>
      </c>
      <c r="D312" s="42"/>
      <c r="E312" s="34" t="s">
        <v>95</v>
      </c>
      <c r="F312" s="35" t="s">
        <v>222</v>
      </c>
      <c r="G312" s="35" t="s">
        <v>222</v>
      </c>
      <c r="H312" s="36">
        <v>500000</v>
      </c>
      <c r="I312" s="36"/>
      <c r="J312" s="55"/>
      <c r="K312" s="36">
        <v>500000</v>
      </c>
      <c r="L312" s="56"/>
      <c r="M312" s="55">
        <v>500000</v>
      </c>
      <c r="N312" s="36">
        <f t="shared" si="15"/>
        <v>0</v>
      </c>
      <c r="O312" s="60"/>
      <c r="P312" s="61"/>
      <c r="Q312" s="61"/>
      <c r="R312" s="61"/>
      <c r="S312" s="74"/>
      <c r="T312" s="70"/>
      <c r="U312" s="68"/>
    </row>
    <row r="313" ht="45" spans="1:21">
      <c r="A313" s="33" t="s">
        <v>51</v>
      </c>
      <c r="B313" s="33" t="s">
        <v>93</v>
      </c>
      <c r="C313" s="33" t="s">
        <v>53</v>
      </c>
      <c r="D313" s="42"/>
      <c r="E313" s="34" t="s">
        <v>95</v>
      </c>
      <c r="F313" s="35" t="s">
        <v>590</v>
      </c>
      <c r="G313" s="35" t="s">
        <v>591</v>
      </c>
      <c r="H313" s="36">
        <v>1420000</v>
      </c>
      <c r="I313" s="36"/>
      <c r="J313" s="55"/>
      <c r="K313" s="55"/>
      <c r="L313" s="56">
        <f t="shared" si="13"/>
        <v>0</v>
      </c>
      <c r="M313" s="55">
        <v>0</v>
      </c>
      <c r="N313" s="36">
        <f t="shared" si="15"/>
        <v>1420000</v>
      </c>
      <c r="O313" s="60"/>
      <c r="P313" s="61"/>
      <c r="Q313" s="61"/>
      <c r="R313" s="61"/>
      <c r="S313" s="74"/>
      <c r="T313" s="70"/>
      <c r="U313" s="68"/>
    </row>
    <row r="314" ht="22.5" spans="1:21">
      <c r="A314" s="33" t="s">
        <v>51</v>
      </c>
      <c r="B314" s="33" t="s">
        <v>93</v>
      </c>
      <c r="C314" s="33" t="s">
        <v>53</v>
      </c>
      <c r="D314" s="42"/>
      <c r="E314" s="34" t="s">
        <v>95</v>
      </c>
      <c r="F314" s="35" t="s">
        <v>592</v>
      </c>
      <c r="G314" s="35" t="s">
        <v>593</v>
      </c>
      <c r="H314" s="36">
        <v>500000</v>
      </c>
      <c r="I314" s="36"/>
      <c r="J314" s="55"/>
      <c r="K314" s="55"/>
      <c r="L314" s="56">
        <f t="shared" si="13"/>
        <v>0</v>
      </c>
      <c r="M314" s="55">
        <v>0</v>
      </c>
      <c r="N314" s="36">
        <f t="shared" si="15"/>
        <v>500000</v>
      </c>
      <c r="O314" s="60"/>
      <c r="P314" s="61"/>
      <c r="Q314" s="61"/>
      <c r="R314" s="61"/>
      <c r="S314" s="74"/>
      <c r="T314" s="70"/>
      <c r="U314" s="68"/>
    </row>
    <row r="315" ht="22.5" spans="1:21">
      <c r="A315" s="33" t="s">
        <v>51</v>
      </c>
      <c r="B315" s="33" t="s">
        <v>93</v>
      </c>
      <c r="C315" s="33" t="s">
        <v>53</v>
      </c>
      <c r="D315" s="42"/>
      <c r="E315" s="34" t="s">
        <v>95</v>
      </c>
      <c r="F315" s="35" t="s">
        <v>594</v>
      </c>
      <c r="G315" s="35" t="s">
        <v>595</v>
      </c>
      <c r="H315" s="36">
        <v>1480000</v>
      </c>
      <c r="I315" s="36"/>
      <c r="J315" s="55"/>
      <c r="K315" s="55"/>
      <c r="L315" s="56">
        <f t="shared" si="13"/>
        <v>0</v>
      </c>
      <c r="M315" s="55">
        <v>0</v>
      </c>
      <c r="N315" s="36">
        <f t="shared" si="15"/>
        <v>1480000</v>
      </c>
      <c r="O315" s="60"/>
      <c r="P315" s="61"/>
      <c r="Q315" s="61"/>
      <c r="R315" s="61"/>
      <c r="S315" s="74"/>
      <c r="T315" s="70"/>
      <c r="U315" s="68"/>
    </row>
    <row r="316" ht="22.5" spans="1:21">
      <c r="A316" s="37" t="s">
        <v>51</v>
      </c>
      <c r="B316" s="37" t="s">
        <v>93</v>
      </c>
      <c r="C316" s="37" t="s">
        <v>53</v>
      </c>
      <c r="D316" s="42"/>
      <c r="E316" s="38" t="s">
        <v>95</v>
      </c>
      <c r="F316" s="39" t="s">
        <v>596</v>
      </c>
      <c r="G316" s="39" t="s">
        <v>596</v>
      </c>
      <c r="H316" s="40">
        <v>612000</v>
      </c>
      <c r="I316" s="40"/>
      <c r="J316" s="57"/>
      <c r="K316" s="40">
        <v>612000</v>
      </c>
      <c r="L316" s="56"/>
      <c r="M316" s="55">
        <v>612000</v>
      </c>
      <c r="N316" s="36">
        <f t="shared" si="15"/>
        <v>0</v>
      </c>
      <c r="O316" s="60"/>
      <c r="P316" s="61"/>
      <c r="Q316" s="61"/>
      <c r="R316" s="61"/>
      <c r="S316" s="74"/>
      <c r="T316" s="72"/>
      <c r="U316" s="68"/>
    </row>
    <row r="317" ht="22.5" spans="1:21">
      <c r="A317" s="33" t="s">
        <v>51</v>
      </c>
      <c r="B317" s="33" t="s">
        <v>93</v>
      </c>
      <c r="C317" s="33" t="s">
        <v>53</v>
      </c>
      <c r="D317" s="43"/>
      <c r="E317" s="34" t="s">
        <v>95</v>
      </c>
      <c r="F317" s="35" t="s">
        <v>597</v>
      </c>
      <c r="G317" s="35" t="s">
        <v>598</v>
      </c>
      <c r="H317" s="36">
        <v>1530000</v>
      </c>
      <c r="I317" s="36"/>
      <c r="J317" s="55"/>
      <c r="K317" s="55"/>
      <c r="L317" s="56">
        <f t="shared" si="13"/>
        <v>0</v>
      </c>
      <c r="M317" s="55">
        <v>0</v>
      </c>
      <c r="N317" s="36">
        <f t="shared" si="15"/>
        <v>1530000</v>
      </c>
      <c r="O317" s="62"/>
      <c r="P317" s="63"/>
      <c r="Q317" s="63"/>
      <c r="R317" s="63"/>
      <c r="S317" s="75"/>
      <c r="T317" s="70"/>
      <c r="U317" s="68"/>
    </row>
    <row r="318" s="18" customFormat="1" ht="22.5" spans="1:21">
      <c r="A318" s="33" t="s">
        <v>51</v>
      </c>
      <c r="B318" s="33" t="s">
        <v>599</v>
      </c>
      <c r="C318" s="33" t="s">
        <v>53</v>
      </c>
      <c r="D318" s="41" t="s">
        <v>600</v>
      </c>
      <c r="E318" s="34" t="s">
        <v>601</v>
      </c>
      <c r="F318" s="35" t="s">
        <v>602</v>
      </c>
      <c r="G318" s="35" t="s">
        <v>602</v>
      </c>
      <c r="H318" s="36">
        <v>60000</v>
      </c>
      <c r="I318" s="36"/>
      <c r="J318" s="55"/>
      <c r="K318" s="55"/>
      <c r="L318" s="56">
        <f t="shared" si="13"/>
        <v>0</v>
      </c>
      <c r="M318" s="55">
        <v>0</v>
      </c>
      <c r="N318" s="36">
        <f t="shared" si="15"/>
        <v>60000</v>
      </c>
      <c r="O318" s="58">
        <f>SUM(M318:M327)</f>
        <v>9277952</v>
      </c>
      <c r="P318" s="59">
        <v>1715182.18</v>
      </c>
      <c r="Q318" s="59">
        <v>281256</v>
      </c>
      <c r="R318" s="59"/>
      <c r="S318" s="73">
        <f>SUM(O318:R327)</f>
        <v>11274390.18</v>
      </c>
      <c r="T318" s="70"/>
      <c r="U318" s="68"/>
    </row>
    <row r="319" s="18" customFormat="1" ht="22.5" spans="1:21">
      <c r="A319" s="33" t="s">
        <v>51</v>
      </c>
      <c r="B319" s="33" t="s">
        <v>599</v>
      </c>
      <c r="C319" s="33" t="s">
        <v>53</v>
      </c>
      <c r="D319" s="42"/>
      <c r="E319" s="34" t="s">
        <v>601</v>
      </c>
      <c r="F319" s="35" t="s">
        <v>603</v>
      </c>
      <c r="G319" s="35" t="s">
        <v>603</v>
      </c>
      <c r="H319" s="36">
        <v>1754300</v>
      </c>
      <c r="I319" s="36"/>
      <c r="J319" s="55"/>
      <c r="K319" s="36">
        <v>1754300</v>
      </c>
      <c r="L319" s="56"/>
      <c r="M319" s="55">
        <v>1754300</v>
      </c>
      <c r="N319" s="36">
        <f t="shared" si="15"/>
        <v>0</v>
      </c>
      <c r="O319" s="60"/>
      <c r="P319" s="61"/>
      <c r="Q319" s="61"/>
      <c r="R319" s="61"/>
      <c r="S319" s="74"/>
      <c r="T319" s="70"/>
      <c r="U319" s="68"/>
    </row>
    <row r="320" s="18" customFormat="1" ht="22.5" spans="1:21">
      <c r="A320" s="33" t="s">
        <v>51</v>
      </c>
      <c r="B320" s="33" t="s">
        <v>599</v>
      </c>
      <c r="C320" s="33" t="s">
        <v>53</v>
      </c>
      <c r="D320" s="42"/>
      <c r="E320" s="34" t="s">
        <v>601</v>
      </c>
      <c r="F320" s="35" t="s">
        <v>604</v>
      </c>
      <c r="G320" s="35" t="s">
        <v>604</v>
      </c>
      <c r="H320" s="36">
        <v>701952</v>
      </c>
      <c r="I320" s="36"/>
      <c r="J320" s="57"/>
      <c r="K320" s="36">
        <v>701952</v>
      </c>
      <c r="L320" s="56"/>
      <c r="M320" s="55">
        <v>701952</v>
      </c>
      <c r="N320" s="36">
        <f t="shared" si="15"/>
        <v>0</v>
      </c>
      <c r="O320" s="60"/>
      <c r="P320" s="61"/>
      <c r="Q320" s="61"/>
      <c r="R320" s="61"/>
      <c r="S320" s="74"/>
      <c r="T320" s="70"/>
      <c r="U320" s="68"/>
    </row>
    <row r="321" s="18" customFormat="1" ht="22.5" spans="1:21">
      <c r="A321" s="33" t="s">
        <v>51</v>
      </c>
      <c r="B321" s="33" t="s">
        <v>599</v>
      </c>
      <c r="C321" s="33" t="s">
        <v>53</v>
      </c>
      <c r="D321" s="42"/>
      <c r="E321" s="34" t="s">
        <v>601</v>
      </c>
      <c r="F321" s="35" t="s">
        <v>605</v>
      </c>
      <c r="G321" s="35" t="s">
        <v>605</v>
      </c>
      <c r="H321" s="36">
        <v>14840</v>
      </c>
      <c r="I321" s="36"/>
      <c r="J321" s="55"/>
      <c r="K321" s="55"/>
      <c r="L321" s="56">
        <f t="shared" si="13"/>
        <v>0</v>
      </c>
      <c r="M321" s="55">
        <v>0</v>
      </c>
      <c r="N321" s="36">
        <f t="shared" si="15"/>
        <v>14840</v>
      </c>
      <c r="O321" s="60"/>
      <c r="P321" s="61"/>
      <c r="Q321" s="61"/>
      <c r="R321" s="61"/>
      <c r="S321" s="74"/>
      <c r="T321" s="70"/>
      <c r="U321" s="68"/>
    </row>
    <row r="322" s="18" customFormat="1" ht="22.5" spans="1:21">
      <c r="A322" s="37" t="s">
        <v>51</v>
      </c>
      <c r="B322" s="37" t="s">
        <v>599</v>
      </c>
      <c r="C322" s="37" t="s">
        <v>267</v>
      </c>
      <c r="D322" s="42"/>
      <c r="E322" s="38" t="s">
        <v>606</v>
      </c>
      <c r="F322" s="39" t="s">
        <v>607</v>
      </c>
      <c r="G322" s="39" t="s">
        <v>608</v>
      </c>
      <c r="H322" s="40">
        <v>414700</v>
      </c>
      <c r="I322" s="40">
        <v>414700</v>
      </c>
      <c r="J322" s="55"/>
      <c r="K322" s="55"/>
      <c r="L322" s="56">
        <f t="shared" si="13"/>
        <v>0</v>
      </c>
      <c r="M322" s="55">
        <v>414700</v>
      </c>
      <c r="N322" s="36">
        <f t="shared" si="15"/>
        <v>0</v>
      </c>
      <c r="O322" s="60"/>
      <c r="P322" s="61"/>
      <c r="Q322" s="61"/>
      <c r="R322" s="61"/>
      <c r="S322" s="74"/>
      <c r="T322" s="72"/>
      <c r="U322" s="68"/>
    </row>
    <row r="323" s="18" customFormat="1" ht="45" spans="1:21">
      <c r="A323" s="37" t="s">
        <v>51</v>
      </c>
      <c r="B323" s="37" t="s">
        <v>599</v>
      </c>
      <c r="C323" s="37" t="s">
        <v>267</v>
      </c>
      <c r="D323" s="42"/>
      <c r="E323" s="38" t="s">
        <v>606</v>
      </c>
      <c r="F323" s="39" t="s">
        <v>609</v>
      </c>
      <c r="G323" s="39" t="s">
        <v>610</v>
      </c>
      <c r="H323" s="40">
        <v>2277000</v>
      </c>
      <c r="I323" s="40">
        <v>2277000</v>
      </c>
      <c r="J323" s="55"/>
      <c r="K323" s="55"/>
      <c r="L323" s="56">
        <f t="shared" si="13"/>
        <v>0</v>
      </c>
      <c r="M323" s="55">
        <v>2277000</v>
      </c>
      <c r="N323" s="36">
        <f t="shared" si="15"/>
        <v>0</v>
      </c>
      <c r="O323" s="60"/>
      <c r="P323" s="61"/>
      <c r="Q323" s="61"/>
      <c r="R323" s="61"/>
      <c r="S323" s="74"/>
      <c r="T323" s="72"/>
      <c r="U323" s="68"/>
    </row>
    <row r="324" s="18" customFormat="1" ht="22.5" spans="1:21">
      <c r="A324" s="37" t="s">
        <v>51</v>
      </c>
      <c r="B324" s="37" t="s">
        <v>599</v>
      </c>
      <c r="C324" s="37" t="s">
        <v>267</v>
      </c>
      <c r="D324" s="42"/>
      <c r="E324" s="38" t="s">
        <v>606</v>
      </c>
      <c r="F324" s="39" t="s">
        <v>611</v>
      </c>
      <c r="G324" s="39" t="s">
        <v>612</v>
      </c>
      <c r="H324" s="40">
        <v>930000</v>
      </c>
      <c r="I324" s="40">
        <v>930000</v>
      </c>
      <c r="J324" s="55"/>
      <c r="K324" s="55"/>
      <c r="L324" s="56">
        <f t="shared" si="13"/>
        <v>0</v>
      </c>
      <c r="M324" s="55">
        <v>930000</v>
      </c>
      <c r="N324" s="36">
        <f t="shared" si="15"/>
        <v>0</v>
      </c>
      <c r="O324" s="60"/>
      <c r="P324" s="61"/>
      <c r="Q324" s="61"/>
      <c r="R324" s="61"/>
      <c r="S324" s="74"/>
      <c r="T324" s="72"/>
      <c r="U324" s="68"/>
    </row>
    <row r="325" s="18" customFormat="1" ht="45" spans="1:21">
      <c r="A325" s="33" t="s">
        <v>51</v>
      </c>
      <c r="B325" s="33" t="s">
        <v>599</v>
      </c>
      <c r="C325" s="33" t="s">
        <v>53</v>
      </c>
      <c r="D325" s="42"/>
      <c r="E325" s="38" t="s">
        <v>606</v>
      </c>
      <c r="F325" s="35" t="s">
        <v>613</v>
      </c>
      <c r="G325" s="35" t="s">
        <v>613</v>
      </c>
      <c r="H325" s="36">
        <v>2840000</v>
      </c>
      <c r="I325" s="36">
        <v>2840000</v>
      </c>
      <c r="J325" s="55"/>
      <c r="K325" s="36"/>
      <c r="L325" s="56">
        <f t="shared" ref="L325:L388" si="16">K325*84%</f>
        <v>0</v>
      </c>
      <c r="M325" s="36">
        <v>2840000</v>
      </c>
      <c r="N325" s="36"/>
      <c r="O325" s="60"/>
      <c r="P325" s="61"/>
      <c r="Q325" s="61"/>
      <c r="R325" s="61"/>
      <c r="S325" s="74"/>
      <c r="T325" s="70"/>
      <c r="U325" s="68"/>
    </row>
    <row r="326" s="18" customFormat="1" ht="22.5" spans="1:21">
      <c r="A326" s="33" t="s">
        <v>51</v>
      </c>
      <c r="B326" s="33" t="s">
        <v>599</v>
      </c>
      <c r="C326" s="33" t="s">
        <v>53</v>
      </c>
      <c r="D326" s="42"/>
      <c r="E326" s="38" t="s">
        <v>606</v>
      </c>
      <c r="F326" s="35" t="s">
        <v>614</v>
      </c>
      <c r="G326" s="35" t="s">
        <v>614</v>
      </c>
      <c r="H326" s="36">
        <v>360000</v>
      </c>
      <c r="I326" s="36"/>
      <c r="J326" s="55"/>
      <c r="K326" s="36">
        <v>360000</v>
      </c>
      <c r="L326" s="56"/>
      <c r="M326" s="36">
        <v>360000</v>
      </c>
      <c r="N326" s="36">
        <f>H326-M326</f>
        <v>0</v>
      </c>
      <c r="O326" s="60"/>
      <c r="P326" s="61"/>
      <c r="Q326" s="61"/>
      <c r="R326" s="61"/>
      <c r="S326" s="74"/>
      <c r="T326" s="70"/>
      <c r="U326" s="68"/>
    </row>
    <row r="327" s="18" customFormat="1" ht="22.5" spans="1:21">
      <c r="A327" s="33" t="s">
        <v>51</v>
      </c>
      <c r="B327" s="33" t="s">
        <v>599</v>
      </c>
      <c r="C327" s="33" t="s">
        <v>53</v>
      </c>
      <c r="D327" s="43"/>
      <c r="E327" s="34" t="s">
        <v>601</v>
      </c>
      <c r="F327" s="35" t="s">
        <v>615</v>
      </c>
      <c r="G327" s="35" t="s">
        <v>615</v>
      </c>
      <c r="H327" s="36">
        <v>200000</v>
      </c>
      <c r="I327" s="36"/>
      <c r="J327" s="55"/>
      <c r="K327" s="55"/>
      <c r="L327" s="56">
        <f t="shared" si="16"/>
        <v>0</v>
      </c>
      <c r="M327" s="55">
        <v>0</v>
      </c>
      <c r="N327" s="36">
        <f>H327-M327</f>
        <v>200000</v>
      </c>
      <c r="O327" s="62"/>
      <c r="P327" s="63"/>
      <c r="Q327" s="63"/>
      <c r="R327" s="63"/>
      <c r="S327" s="75"/>
      <c r="T327" s="70"/>
      <c r="U327" s="68"/>
    </row>
    <row r="328" s="18" customFormat="1" ht="22.5" spans="1:21">
      <c r="A328" s="33" t="s">
        <v>51</v>
      </c>
      <c r="B328" s="33" t="s">
        <v>616</v>
      </c>
      <c r="C328" s="33" t="s">
        <v>67</v>
      </c>
      <c r="D328" s="42" t="s">
        <v>617</v>
      </c>
      <c r="E328" s="34"/>
      <c r="F328" s="35" t="s">
        <v>618</v>
      </c>
      <c r="G328" s="35" t="s">
        <v>619</v>
      </c>
      <c r="H328" s="59">
        <v>500000</v>
      </c>
      <c r="I328" s="59"/>
      <c r="J328" s="58"/>
      <c r="K328" s="58">
        <v>100000</v>
      </c>
      <c r="L328" s="56">
        <f t="shared" si="16"/>
        <v>84000</v>
      </c>
      <c r="M328" s="55">
        <v>100000</v>
      </c>
      <c r="N328" s="36">
        <f>H328-M328</f>
        <v>400000</v>
      </c>
      <c r="O328" s="60">
        <v>100000</v>
      </c>
      <c r="P328" s="63">
        <v>1467380.31</v>
      </c>
      <c r="Q328" s="63">
        <v>176099</v>
      </c>
      <c r="R328" s="63"/>
      <c r="S328" s="75">
        <f>SUM(O328:Q328)</f>
        <v>1743479.31</v>
      </c>
      <c r="T328" s="70"/>
      <c r="U328" s="68"/>
    </row>
    <row r="329" ht="45" spans="1:21">
      <c r="A329" s="33" t="s">
        <v>620</v>
      </c>
      <c r="B329" s="33" t="s">
        <v>53</v>
      </c>
      <c r="C329" s="33" t="s">
        <v>53</v>
      </c>
      <c r="D329" s="41" t="s">
        <v>621</v>
      </c>
      <c r="E329" s="34" t="s">
        <v>622</v>
      </c>
      <c r="F329" s="118" t="s">
        <v>623</v>
      </c>
      <c r="G329" s="118" t="s">
        <v>624</v>
      </c>
      <c r="H329" s="59">
        <v>497400</v>
      </c>
      <c r="I329" s="59">
        <v>497400</v>
      </c>
      <c r="J329" s="58"/>
      <c r="K329" s="58"/>
      <c r="L329" s="56">
        <f t="shared" si="16"/>
        <v>0</v>
      </c>
      <c r="M329" s="59">
        <v>497400</v>
      </c>
      <c r="N329" s="36">
        <f>H329-M329</f>
        <v>0</v>
      </c>
      <c r="O329" s="58">
        <f>SUM(M329:M335)</f>
        <v>2423610.2</v>
      </c>
      <c r="P329" s="59"/>
      <c r="Q329" s="59"/>
      <c r="R329" s="59"/>
      <c r="S329" s="58">
        <v>2423610.2</v>
      </c>
      <c r="T329" s="70"/>
      <c r="U329" s="68" t="s">
        <v>625</v>
      </c>
    </row>
    <row r="330" ht="67.5" spans="1:23">
      <c r="A330" s="33" t="s">
        <v>620</v>
      </c>
      <c r="B330" s="33" t="s">
        <v>53</v>
      </c>
      <c r="C330" s="33" t="s">
        <v>53</v>
      </c>
      <c r="D330" s="42"/>
      <c r="E330" s="34" t="s">
        <v>622</v>
      </c>
      <c r="F330" s="118" t="s">
        <v>626</v>
      </c>
      <c r="G330" s="118" t="s">
        <v>626</v>
      </c>
      <c r="H330" s="59">
        <v>1205700.2</v>
      </c>
      <c r="I330" s="59"/>
      <c r="J330" s="59">
        <v>1205700.2</v>
      </c>
      <c r="K330" s="58"/>
      <c r="L330" s="56">
        <f t="shared" si="16"/>
        <v>0</v>
      </c>
      <c r="M330" s="59">
        <v>1205700.2</v>
      </c>
      <c r="N330" s="36"/>
      <c r="O330" s="60"/>
      <c r="P330" s="61"/>
      <c r="Q330" s="61"/>
      <c r="R330" s="61"/>
      <c r="S330" s="60"/>
      <c r="T330" s="70"/>
      <c r="W330">
        <v>100820.16</v>
      </c>
    </row>
    <row r="331" ht="22.5" spans="1:23">
      <c r="A331" s="33" t="s">
        <v>620</v>
      </c>
      <c r="B331" s="33" t="s">
        <v>53</v>
      </c>
      <c r="C331" s="33" t="s">
        <v>53</v>
      </c>
      <c r="D331" s="42"/>
      <c r="E331" s="34" t="s">
        <v>622</v>
      </c>
      <c r="F331" s="118" t="s">
        <v>627</v>
      </c>
      <c r="G331" s="118" t="s">
        <v>627</v>
      </c>
      <c r="H331" s="59">
        <v>37690</v>
      </c>
      <c r="I331" s="59"/>
      <c r="J331" s="59">
        <v>37690</v>
      </c>
      <c r="K331" s="58"/>
      <c r="L331" s="56">
        <f t="shared" si="16"/>
        <v>0</v>
      </c>
      <c r="M331" s="59">
        <v>37690</v>
      </c>
      <c r="N331" s="36"/>
      <c r="O331" s="60"/>
      <c r="P331" s="61"/>
      <c r="Q331" s="61"/>
      <c r="R331" s="61"/>
      <c r="S331" s="60"/>
      <c r="T331" s="70"/>
      <c r="U331" s="68"/>
      <c r="W331">
        <v>27816</v>
      </c>
    </row>
    <row r="332" ht="22.5" spans="1:21">
      <c r="A332" s="33" t="s">
        <v>620</v>
      </c>
      <c r="B332" s="33" t="s">
        <v>53</v>
      </c>
      <c r="C332" s="33" t="s">
        <v>53</v>
      </c>
      <c r="D332" s="42"/>
      <c r="E332" s="34" t="s">
        <v>622</v>
      </c>
      <c r="F332" s="118" t="s">
        <v>628</v>
      </c>
      <c r="G332" s="118" t="s">
        <v>628</v>
      </c>
      <c r="H332" s="59">
        <v>151200</v>
      </c>
      <c r="I332" s="59"/>
      <c r="J332" s="59"/>
      <c r="K332" s="59">
        <v>151200</v>
      </c>
      <c r="L332" s="56">
        <f t="shared" si="16"/>
        <v>127008</v>
      </c>
      <c r="M332" s="59">
        <v>151200</v>
      </c>
      <c r="N332" s="36"/>
      <c r="O332" s="60"/>
      <c r="P332" s="61"/>
      <c r="Q332" s="61"/>
      <c r="R332" s="61"/>
      <c r="S332" s="60"/>
      <c r="T332" s="70"/>
      <c r="U332" s="68"/>
    </row>
    <row r="333" ht="22.5" spans="1:21">
      <c r="A333" s="33" t="s">
        <v>620</v>
      </c>
      <c r="B333" s="33" t="s">
        <v>53</v>
      </c>
      <c r="C333" s="33" t="s">
        <v>53</v>
      </c>
      <c r="D333" s="42"/>
      <c r="E333" s="34" t="s">
        <v>622</v>
      </c>
      <c r="F333" s="118" t="s">
        <v>629</v>
      </c>
      <c r="G333" s="118" t="s">
        <v>629</v>
      </c>
      <c r="H333" s="59">
        <v>180000</v>
      </c>
      <c r="I333" s="59"/>
      <c r="J333" s="59"/>
      <c r="K333" s="59">
        <v>180000</v>
      </c>
      <c r="L333" s="56">
        <f t="shared" si="16"/>
        <v>151200</v>
      </c>
      <c r="M333" s="59">
        <v>180000</v>
      </c>
      <c r="N333" s="36"/>
      <c r="O333" s="60"/>
      <c r="P333" s="61"/>
      <c r="Q333" s="61"/>
      <c r="R333" s="61"/>
      <c r="S333" s="60"/>
      <c r="T333" s="70"/>
      <c r="U333" s="68"/>
    </row>
    <row r="334" ht="22.5" spans="1:21">
      <c r="A334" s="33" t="s">
        <v>620</v>
      </c>
      <c r="B334" s="33" t="s">
        <v>53</v>
      </c>
      <c r="C334" s="33" t="s">
        <v>53</v>
      </c>
      <c r="D334" s="42"/>
      <c r="E334" s="34" t="s">
        <v>622</v>
      </c>
      <c r="F334" s="118" t="s">
        <v>630</v>
      </c>
      <c r="G334" s="118" t="s">
        <v>630</v>
      </c>
      <c r="H334" s="59">
        <v>301620</v>
      </c>
      <c r="I334" s="59"/>
      <c r="J334" s="59">
        <v>301620</v>
      </c>
      <c r="K334" s="59"/>
      <c r="L334" s="56">
        <f t="shared" si="16"/>
        <v>0</v>
      </c>
      <c r="M334" s="59">
        <v>301620</v>
      </c>
      <c r="N334" s="36"/>
      <c r="O334" s="60"/>
      <c r="P334" s="61"/>
      <c r="Q334" s="61"/>
      <c r="R334" s="61"/>
      <c r="S334" s="60"/>
      <c r="T334" s="70"/>
      <c r="U334" s="68"/>
    </row>
    <row r="335" ht="22.5" spans="1:21">
      <c r="A335" s="33" t="s">
        <v>620</v>
      </c>
      <c r="B335" s="33" t="s">
        <v>53</v>
      </c>
      <c r="C335" s="33" t="s">
        <v>53</v>
      </c>
      <c r="D335" s="43"/>
      <c r="E335" s="34" t="s">
        <v>622</v>
      </c>
      <c r="F335" s="118" t="s">
        <v>631</v>
      </c>
      <c r="G335" s="118" t="s">
        <v>631</v>
      </c>
      <c r="H335" s="59">
        <v>50000</v>
      </c>
      <c r="I335" s="59"/>
      <c r="J335" s="58"/>
      <c r="K335" s="59">
        <v>50000</v>
      </c>
      <c r="L335" s="56">
        <f t="shared" si="16"/>
        <v>42000</v>
      </c>
      <c r="M335" s="55">
        <v>50000</v>
      </c>
      <c r="N335" s="36"/>
      <c r="O335" s="62"/>
      <c r="P335" s="63"/>
      <c r="Q335" s="63"/>
      <c r="R335" s="63"/>
      <c r="S335" s="62"/>
      <c r="T335" s="70"/>
      <c r="U335" s="68"/>
    </row>
    <row r="336" ht="22.5" spans="1:21">
      <c r="A336" s="33" t="s">
        <v>369</v>
      </c>
      <c r="B336" s="33" t="s">
        <v>74</v>
      </c>
      <c r="C336" s="33" t="s">
        <v>53</v>
      </c>
      <c r="D336" s="41" t="s">
        <v>632</v>
      </c>
      <c r="E336" s="34" t="s">
        <v>227</v>
      </c>
      <c r="F336" s="35" t="s">
        <v>633</v>
      </c>
      <c r="G336" s="35" t="s">
        <v>634</v>
      </c>
      <c r="H336" s="36">
        <v>1050000</v>
      </c>
      <c r="I336" s="36">
        <v>840000</v>
      </c>
      <c r="J336" s="55">
        <v>210000</v>
      </c>
      <c r="K336" s="55"/>
      <c r="L336" s="56">
        <f t="shared" si="16"/>
        <v>0</v>
      </c>
      <c r="M336" s="55">
        <v>1050000</v>
      </c>
      <c r="N336" s="36">
        <f t="shared" ref="N336:N347" si="17">H336-M336</f>
        <v>0</v>
      </c>
      <c r="O336" s="58">
        <f>SUM(M336:M350)</f>
        <v>9076320</v>
      </c>
      <c r="P336" s="58">
        <v>1302322.41</v>
      </c>
      <c r="Q336" s="58">
        <v>320000</v>
      </c>
      <c r="R336" s="58"/>
      <c r="S336" s="76">
        <f>SUM(O336:R350)</f>
        <v>10698642.41</v>
      </c>
      <c r="T336" s="70"/>
      <c r="U336" s="68"/>
    </row>
    <row r="337" ht="22.5" spans="1:21">
      <c r="A337" s="33" t="s">
        <v>369</v>
      </c>
      <c r="B337" s="33" t="s">
        <v>74</v>
      </c>
      <c r="C337" s="33" t="s">
        <v>53</v>
      </c>
      <c r="D337" s="42"/>
      <c r="E337" s="34" t="s">
        <v>227</v>
      </c>
      <c r="F337" s="35" t="s">
        <v>635</v>
      </c>
      <c r="G337" s="35" t="s">
        <v>636</v>
      </c>
      <c r="H337" s="36">
        <v>640000</v>
      </c>
      <c r="I337" s="36">
        <v>640000</v>
      </c>
      <c r="J337" s="55"/>
      <c r="K337" s="55"/>
      <c r="L337" s="56">
        <f t="shared" si="16"/>
        <v>0</v>
      </c>
      <c r="M337" s="55">
        <v>640000</v>
      </c>
      <c r="N337" s="36">
        <f t="shared" si="17"/>
        <v>0</v>
      </c>
      <c r="O337" s="60"/>
      <c r="P337" s="60"/>
      <c r="Q337" s="60"/>
      <c r="R337" s="60"/>
      <c r="S337" s="77"/>
      <c r="T337" s="70"/>
      <c r="U337" s="68"/>
    </row>
    <row r="338" ht="22.5" spans="1:21">
      <c r="A338" s="33" t="s">
        <v>369</v>
      </c>
      <c r="B338" s="33" t="s">
        <v>74</v>
      </c>
      <c r="C338" s="33" t="s">
        <v>53</v>
      </c>
      <c r="D338" s="42"/>
      <c r="E338" s="34" t="s">
        <v>227</v>
      </c>
      <c r="F338" s="35" t="s">
        <v>637</v>
      </c>
      <c r="G338" s="35" t="s">
        <v>637</v>
      </c>
      <c r="H338" s="36">
        <v>500000</v>
      </c>
      <c r="I338" s="36"/>
      <c r="J338" s="55"/>
      <c r="K338" s="55"/>
      <c r="L338" s="56">
        <f t="shared" si="16"/>
        <v>0</v>
      </c>
      <c r="M338" s="55">
        <v>0</v>
      </c>
      <c r="N338" s="36">
        <f t="shared" si="17"/>
        <v>500000</v>
      </c>
      <c r="O338" s="60"/>
      <c r="P338" s="60"/>
      <c r="Q338" s="60"/>
      <c r="R338" s="60"/>
      <c r="S338" s="77"/>
      <c r="T338" s="70"/>
      <c r="U338" s="68"/>
    </row>
    <row r="339" ht="22.5" spans="1:21">
      <c r="A339" s="33" t="s">
        <v>369</v>
      </c>
      <c r="B339" s="33" t="s">
        <v>74</v>
      </c>
      <c r="C339" s="33" t="s">
        <v>53</v>
      </c>
      <c r="D339" s="42"/>
      <c r="E339" s="34" t="s">
        <v>227</v>
      </c>
      <c r="F339" s="35" t="s">
        <v>638</v>
      </c>
      <c r="G339" s="35" t="s">
        <v>638</v>
      </c>
      <c r="H339" s="36">
        <v>640000</v>
      </c>
      <c r="I339" s="36"/>
      <c r="J339" s="55"/>
      <c r="K339" s="55"/>
      <c r="L339" s="56">
        <f t="shared" si="16"/>
        <v>0</v>
      </c>
      <c r="M339" s="55">
        <v>0</v>
      </c>
      <c r="N339" s="36">
        <f t="shared" si="17"/>
        <v>640000</v>
      </c>
      <c r="O339" s="60"/>
      <c r="P339" s="60"/>
      <c r="Q339" s="60"/>
      <c r="R339" s="60"/>
      <c r="S339" s="77"/>
      <c r="T339" s="70"/>
      <c r="U339" s="68"/>
    </row>
    <row r="340" ht="22.5" spans="1:21">
      <c r="A340" s="33" t="s">
        <v>369</v>
      </c>
      <c r="B340" s="33" t="s">
        <v>74</v>
      </c>
      <c r="C340" s="33" t="s">
        <v>53</v>
      </c>
      <c r="D340" s="42"/>
      <c r="E340" s="34" t="s">
        <v>227</v>
      </c>
      <c r="F340" s="35" t="s">
        <v>639</v>
      </c>
      <c r="G340" s="35" t="s">
        <v>639</v>
      </c>
      <c r="H340" s="36">
        <v>200000</v>
      </c>
      <c r="I340" s="36"/>
      <c r="J340" s="55"/>
      <c r="K340" s="36">
        <v>200000</v>
      </c>
      <c r="L340" s="56">
        <f t="shared" si="16"/>
        <v>168000</v>
      </c>
      <c r="M340" s="55">
        <v>200000</v>
      </c>
      <c r="N340" s="36">
        <f t="shared" si="17"/>
        <v>0</v>
      </c>
      <c r="O340" s="60"/>
      <c r="P340" s="60"/>
      <c r="Q340" s="60"/>
      <c r="R340" s="60"/>
      <c r="S340" s="77"/>
      <c r="T340" s="70"/>
      <c r="U340" s="68"/>
    </row>
    <row r="341" ht="22.5" spans="1:21">
      <c r="A341" s="33" t="s">
        <v>369</v>
      </c>
      <c r="B341" s="33" t="s">
        <v>74</v>
      </c>
      <c r="C341" s="33" t="s">
        <v>53</v>
      </c>
      <c r="D341" s="42"/>
      <c r="E341" s="34" t="s">
        <v>227</v>
      </c>
      <c r="F341" s="35" t="s">
        <v>640</v>
      </c>
      <c r="G341" s="35" t="s">
        <v>640</v>
      </c>
      <c r="H341" s="36">
        <v>288960</v>
      </c>
      <c r="I341" s="36"/>
      <c r="J341" s="55"/>
      <c r="K341" s="36">
        <v>150000</v>
      </c>
      <c r="L341" s="56"/>
      <c r="M341" s="55">
        <v>150000</v>
      </c>
      <c r="N341" s="36">
        <f t="shared" si="17"/>
        <v>138960</v>
      </c>
      <c r="O341" s="60"/>
      <c r="P341" s="60"/>
      <c r="Q341" s="60"/>
      <c r="R341" s="60"/>
      <c r="S341" s="77"/>
      <c r="T341" s="70"/>
      <c r="U341" s="68"/>
    </row>
    <row r="342" ht="22.5" spans="1:21">
      <c r="A342" s="33" t="s">
        <v>369</v>
      </c>
      <c r="B342" s="33" t="s">
        <v>74</v>
      </c>
      <c r="C342" s="33" t="s">
        <v>53</v>
      </c>
      <c r="D342" s="42"/>
      <c r="E342" s="34" t="s">
        <v>227</v>
      </c>
      <c r="F342" s="35" t="s">
        <v>641</v>
      </c>
      <c r="G342" s="35" t="s">
        <v>642</v>
      </c>
      <c r="H342" s="36">
        <v>166320</v>
      </c>
      <c r="I342" s="36"/>
      <c r="J342" s="55"/>
      <c r="K342" s="55">
        <v>166320</v>
      </c>
      <c r="L342" s="56"/>
      <c r="M342" s="55">
        <v>166320</v>
      </c>
      <c r="N342" s="36">
        <f t="shared" si="17"/>
        <v>0</v>
      </c>
      <c r="O342" s="60"/>
      <c r="P342" s="60"/>
      <c r="Q342" s="60"/>
      <c r="R342" s="60"/>
      <c r="S342" s="77"/>
      <c r="T342" s="70"/>
      <c r="U342" s="68"/>
    </row>
    <row r="343" ht="45" spans="1:21">
      <c r="A343" s="33" t="s">
        <v>369</v>
      </c>
      <c r="B343" s="33" t="s">
        <v>74</v>
      </c>
      <c r="C343" s="33" t="s">
        <v>53</v>
      </c>
      <c r="D343" s="42"/>
      <c r="E343" s="34" t="s">
        <v>227</v>
      </c>
      <c r="F343" s="35" t="s">
        <v>643</v>
      </c>
      <c r="G343" s="35" t="s">
        <v>644</v>
      </c>
      <c r="H343" s="36">
        <v>1500000</v>
      </c>
      <c r="I343" s="36">
        <v>1100000</v>
      </c>
      <c r="J343" s="55">
        <v>400000</v>
      </c>
      <c r="K343" s="55"/>
      <c r="L343" s="56">
        <f t="shared" si="16"/>
        <v>0</v>
      </c>
      <c r="M343" s="55">
        <v>1500000</v>
      </c>
      <c r="N343" s="36">
        <f t="shared" si="17"/>
        <v>0</v>
      </c>
      <c r="O343" s="60"/>
      <c r="P343" s="60"/>
      <c r="Q343" s="60"/>
      <c r="R343" s="60"/>
      <c r="S343" s="77"/>
      <c r="T343" s="70"/>
      <c r="U343" s="68"/>
    </row>
    <row r="344" ht="22.5" spans="1:21">
      <c r="A344" s="33" t="s">
        <v>369</v>
      </c>
      <c r="B344" s="33" t="s">
        <v>74</v>
      </c>
      <c r="C344" s="33" t="s">
        <v>53</v>
      </c>
      <c r="D344" s="42"/>
      <c r="E344" s="34" t="s">
        <v>227</v>
      </c>
      <c r="F344" s="35" t="s">
        <v>645</v>
      </c>
      <c r="G344" s="35" t="s">
        <v>645</v>
      </c>
      <c r="H344" s="36">
        <v>700000</v>
      </c>
      <c r="I344" s="36"/>
      <c r="J344" s="55"/>
      <c r="K344" s="36">
        <v>700000</v>
      </c>
      <c r="L344" s="56">
        <f t="shared" si="16"/>
        <v>588000</v>
      </c>
      <c r="M344" s="55">
        <v>700000</v>
      </c>
      <c r="N344" s="36">
        <f t="shared" si="17"/>
        <v>0</v>
      </c>
      <c r="O344" s="60"/>
      <c r="P344" s="60"/>
      <c r="Q344" s="60"/>
      <c r="R344" s="60"/>
      <c r="S344" s="77"/>
      <c r="T344" s="70"/>
      <c r="U344" s="68"/>
    </row>
    <row r="345" ht="22.5" spans="1:21">
      <c r="A345" s="33" t="s">
        <v>369</v>
      </c>
      <c r="B345" s="33" t="s">
        <v>74</v>
      </c>
      <c r="C345" s="33" t="s">
        <v>53</v>
      </c>
      <c r="D345" s="42"/>
      <c r="E345" s="34" t="s">
        <v>227</v>
      </c>
      <c r="F345" s="35" t="s">
        <v>646</v>
      </c>
      <c r="G345" s="35" t="s">
        <v>646</v>
      </c>
      <c r="H345" s="36">
        <v>100000</v>
      </c>
      <c r="I345" s="36"/>
      <c r="J345" s="55"/>
      <c r="K345" s="36">
        <v>100000</v>
      </c>
      <c r="L345" s="56">
        <f t="shared" si="16"/>
        <v>84000</v>
      </c>
      <c r="M345" s="55">
        <v>100000</v>
      </c>
      <c r="N345" s="36">
        <f t="shared" si="17"/>
        <v>0</v>
      </c>
      <c r="O345" s="60"/>
      <c r="P345" s="60"/>
      <c r="Q345" s="60"/>
      <c r="R345" s="60"/>
      <c r="S345" s="77"/>
      <c r="T345" s="70"/>
      <c r="U345" s="68"/>
    </row>
    <row r="346" ht="22.5" spans="1:21">
      <c r="A346" s="33" t="s">
        <v>369</v>
      </c>
      <c r="B346" s="33" t="s">
        <v>74</v>
      </c>
      <c r="C346" s="33" t="s">
        <v>53</v>
      </c>
      <c r="D346" s="42"/>
      <c r="E346" s="34" t="s">
        <v>227</v>
      </c>
      <c r="F346" s="35" t="s">
        <v>501</v>
      </c>
      <c r="G346" s="35" t="s">
        <v>647</v>
      </c>
      <c r="H346" s="36">
        <f>32051.88-15791.46</f>
        <v>16260.42</v>
      </c>
      <c r="I346" s="36"/>
      <c r="J346" s="55"/>
      <c r="K346" s="55"/>
      <c r="L346" s="56">
        <f t="shared" si="16"/>
        <v>0</v>
      </c>
      <c r="M346" s="55">
        <v>0</v>
      </c>
      <c r="N346" s="36">
        <f t="shared" si="17"/>
        <v>16260.42</v>
      </c>
      <c r="O346" s="60"/>
      <c r="P346" s="60"/>
      <c r="Q346" s="60"/>
      <c r="R346" s="60"/>
      <c r="S346" s="77"/>
      <c r="T346" s="70"/>
      <c r="U346" s="68"/>
    </row>
    <row r="347" ht="22.5" spans="1:21">
      <c r="A347" s="37" t="s">
        <v>369</v>
      </c>
      <c r="B347" s="37" t="s">
        <v>74</v>
      </c>
      <c r="C347" s="37" t="s">
        <v>67</v>
      </c>
      <c r="D347" s="42"/>
      <c r="E347" s="38" t="s">
        <v>648</v>
      </c>
      <c r="F347" s="39" t="s">
        <v>649</v>
      </c>
      <c r="G347" s="39" t="s">
        <v>650</v>
      </c>
      <c r="H347" s="40">
        <v>180000</v>
      </c>
      <c r="I347" s="40">
        <v>180000</v>
      </c>
      <c r="J347" s="55"/>
      <c r="K347" s="55"/>
      <c r="L347" s="56">
        <f t="shared" si="16"/>
        <v>0</v>
      </c>
      <c r="M347" s="55">
        <v>180000</v>
      </c>
      <c r="N347" s="36">
        <f t="shared" si="17"/>
        <v>0</v>
      </c>
      <c r="O347" s="60"/>
      <c r="P347" s="60"/>
      <c r="Q347" s="60"/>
      <c r="R347" s="60"/>
      <c r="S347" s="77"/>
      <c r="T347" s="72"/>
      <c r="U347" s="68"/>
    </row>
    <row r="348" ht="22.5" spans="1:21">
      <c r="A348" s="37" t="s">
        <v>369</v>
      </c>
      <c r="B348" s="37" t="s">
        <v>74</v>
      </c>
      <c r="C348" s="37" t="s">
        <v>67</v>
      </c>
      <c r="D348" s="42"/>
      <c r="E348" s="38" t="s">
        <v>648</v>
      </c>
      <c r="F348" s="39" t="s">
        <v>651</v>
      </c>
      <c r="G348" s="39" t="s">
        <v>652</v>
      </c>
      <c r="H348" s="40">
        <v>1000000</v>
      </c>
      <c r="I348" s="40">
        <v>1000000</v>
      </c>
      <c r="J348" s="55"/>
      <c r="K348" s="55"/>
      <c r="L348" s="56">
        <f t="shared" si="16"/>
        <v>0</v>
      </c>
      <c r="M348" s="40">
        <v>1000000</v>
      </c>
      <c r="N348" s="36"/>
      <c r="O348" s="60"/>
      <c r="P348" s="60"/>
      <c r="Q348" s="60"/>
      <c r="R348" s="60"/>
      <c r="S348" s="77"/>
      <c r="T348" s="72"/>
      <c r="U348" s="68"/>
    </row>
    <row r="349" ht="22.5" spans="1:21">
      <c r="A349" s="37" t="s">
        <v>369</v>
      </c>
      <c r="B349" s="37" t="s">
        <v>74</v>
      </c>
      <c r="C349" s="37" t="s">
        <v>67</v>
      </c>
      <c r="D349" s="42"/>
      <c r="E349" s="38" t="s">
        <v>648</v>
      </c>
      <c r="F349" s="39" t="s">
        <v>653</v>
      </c>
      <c r="G349" s="39" t="s">
        <v>654</v>
      </c>
      <c r="H349" s="40">
        <v>390000</v>
      </c>
      <c r="I349" s="40">
        <v>390000</v>
      </c>
      <c r="J349" s="55"/>
      <c r="K349" s="55"/>
      <c r="L349" s="56">
        <f t="shared" si="16"/>
        <v>0</v>
      </c>
      <c r="M349" s="55">
        <v>390000</v>
      </c>
      <c r="N349" s="36">
        <f t="shared" ref="N349:N368" si="18">H349-M349</f>
        <v>0</v>
      </c>
      <c r="O349" s="60"/>
      <c r="P349" s="60"/>
      <c r="Q349" s="60"/>
      <c r="R349" s="60"/>
      <c r="S349" s="77"/>
      <c r="T349" s="72"/>
      <c r="U349" s="68"/>
    </row>
    <row r="350" ht="45" spans="1:21">
      <c r="A350" s="37" t="s">
        <v>369</v>
      </c>
      <c r="B350" s="37" t="s">
        <v>74</v>
      </c>
      <c r="C350" s="37" t="s">
        <v>182</v>
      </c>
      <c r="D350" s="42"/>
      <c r="E350" s="38" t="s">
        <v>655</v>
      </c>
      <c r="F350" s="39" t="s">
        <v>656</v>
      </c>
      <c r="G350" s="39" t="s">
        <v>656</v>
      </c>
      <c r="H350" s="40">
        <v>8192000</v>
      </c>
      <c r="I350" s="40"/>
      <c r="J350" s="57"/>
      <c r="K350" s="40">
        <v>3000000</v>
      </c>
      <c r="L350" s="56"/>
      <c r="M350" s="55">
        <v>3000000</v>
      </c>
      <c r="N350" s="36">
        <f t="shared" si="18"/>
        <v>5192000</v>
      </c>
      <c r="O350" s="60"/>
      <c r="P350" s="60"/>
      <c r="Q350" s="60"/>
      <c r="R350" s="60"/>
      <c r="S350" s="77"/>
      <c r="T350" s="72"/>
      <c r="U350" s="68"/>
    </row>
    <row r="351" ht="22.5" spans="1:21">
      <c r="A351" s="33" t="s">
        <v>51</v>
      </c>
      <c r="B351" s="33" t="s">
        <v>657</v>
      </c>
      <c r="C351" s="33" t="s">
        <v>53</v>
      </c>
      <c r="D351" s="41" t="s">
        <v>658</v>
      </c>
      <c r="E351" s="34" t="s">
        <v>659</v>
      </c>
      <c r="F351" s="35" t="s">
        <v>660</v>
      </c>
      <c r="G351" s="35" t="s">
        <v>660</v>
      </c>
      <c r="H351" s="36">
        <v>150000</v>
      </c>
      <c r="I351" s="36"/>
      <c r="J351" s="55"/>
      <c r="K351" s="36">
        <v>50000</v>
      </c>
      <c r="L351" s="56">
        <f t="shared" si="16"/>
        <v>42000</v>
      </c>
      <c r="M351" s="55">
        <v>50000</v>
      </c>
      <c r="N351" s="36">
        <f t="shared" si="18"/>
        <v>100000</v>
      </c>
      <c r="O351" s="58">
        <f>SUM(M351:M361)</f>
        <v>220000</v>
      </c>
      <c r="P351" s="58">
        <v>2744188.93</v>
      </c>
      <c r="Q351" s="58">
        <v>390000</v>
      </c>
      <c r="R351" s="58"/>
      <c r="S351" s="76">
        <f>SUM(O351:R361)</f>
        <v>3354188.93</v>
      </c>
      <c r="T351" s="70"/>
      <c r="U351" s="68"/>
    </row>
    <row r="352" ht="22.5" spans="1:21">
      <c r="A352" s="33" t="s">
        <v>51</v>
      </c>
      <c r="B352" s="33" t="s">
        <v>657</v>
      </c>
      <c r="C352" s="33" t="s">
        <v>53</v>
      </c>
      <c r="D352" s="42"/>
      <c r="E352" s="34" t="s">
        <v>659</v>
      </c>
      <c r="F352" s="35" t="s">
        <v>661</v>
      </c>
      <c r="G352" s="35" t="s">
        <v>661</v>
      </c>
      <c r="H352" s="36">
        <v>50000</v>
      </c>
      <c r="I352" s="36"/>
      <c r="J352" s="55"/>
      <c r="K352" s="55"/>
      <c r="L352" s="56">
        <f t="shared" si="16"/>
        <v>0</v>
      </c>
      <c r="M352" s="55">
        <v>0</v>
      </c>
      <c r="N352" s="36">
        <f t="shared" si="18"/>
        <v>50000</v>
      </c>
      <c r="O352" s="60"/>
      <c r="P352" s="60"/>
      <c r="Q352" s="60"/>
      <c r="R352" s="60"/>
      <c r="S352" s="77"/>
      <c r="T352" s="70"/>
      <c r="U352" s="68"/>
    </row>
    <row r="353" ht="22.5" spans="1:21">
      <c r="A353" s="33" t="s">
        <v>51</v>
      </c>
      <c r="B353" s="33" t="s">
        <v>657</v>
      </c>
      <c r="C353" s="33" t="s">
        <v>53</v>
      </c>
      <c r="D353" s="42"/>
      <c r="E353" s="34" t="s">
        <v>659</v>
      </c>
      <c r="F353" s="35" t="s">
        <v>662</v>
      </c>
      <c r="G353" s="35" t="s">
        <v>662</v>
      </c>
      <c r="H353" s="36">
        <v>50000</v>
      </c>
      <c r="I353" s="36"/>
      <c r="J353" s="55"/>
      <c r="K353" s="55"/>
      <c r="L353" s="56">
        <f t="shared" si="16"/>
        <v>0</v>
      </c>
      <c r="M353" s="55">
        <v>0</v>
      </c>
      <c r="N353" s="36">
        <f t="shared" si="18"/>
        <v>50000</v>
      </c>
      <c r="O353" s="60"/>
      <c r="P353" s="60"/>
      <c r="Q353" s="60"/>
      <c r="R353" s="60"/>
      <c r="S353" s="77"/>
      <c r="T353" s="70"/>
      <c r="U353" s="68"/>
    </row>
    <row r="354" ht="22.5" spans="1:21">
      <c r="A354" s="33" t="s">
        <v>51</v>
      </c>
      <c r="B354" s="33" t="s">
        <v>657</v>
      </c>
      <c r="C354" s="33" t="s">
        <v>53</v>
      </c>
      <c r="D354" s="42"/>
      <c r="E354" s="34" t="s">
        <v>659</v>
      </c>
      <c r="F354" s="35" t="s">
        <v>663</v>
      </c>
      <c r="G354" s="35" t="s">
        <v>663</v>
      </c>
      <c r="H354" s="36">
        <v>10000</v>
      </c>
      <c r="I354" s="36"/>
      <c r="J354" s="55"/>
      <c r="K354" s="36">
        <v>10000</v>
      </c>
      <c r="L354" s="56"/>
      <c r="M354" s="55">
        <v>10000</v>
      </c>
      <c r="N354" s="36">
        <f t="shared" si="18"/>
        <v>0</v>
      </c>
      <c r="O354" s="60"/>
      <c r="P354" s="60"/>
      <c r="Q354" s="60"/>
      <c r="R354" s="60"/>
      <c r="S354" s="77"/>
      <c r="T354" s="70"/>
      <c r="U354" s="68"/>
    </row>
    <row r="355" ht="45" spans="1:21">
      <c r="A355" s="33" t="s">
        <v>51</v>
      </c>
      <c r="B355" s="33" t="s">
        <v>657</v>
      </c>
      <c r="C355" s="33" t="s">
        <v>53</v>
      </c>
      <c r="D355" s="42"/>
      <c r="E355" s="34" t="s">
        <v>659</v>
      </c>
      <c r="F355" s="35" t="s">
        <v>431</v>
      </c>
      <c r="G355" s="35" t="s">
        <v>664</v>
      </c>
      <c r="H355" s="36">
        <v>280000</v>
      </c>
      <c r="I355" s="36"/>
      <c r="J355" s="55"/>
      <c r="K355" s="55">
        <v>50000</v>
      </c>
      <c r="L355" s="56">
        <f t="shared" si="16"/>
        <v>42000</v>
      </c>
      <c r="M355" s="55">
        <v>50000</v>
      </c>
      <c r="N355" s="36">
        <f t="shared" si="18"/>
        <v>230000</v>
      </c>
      <c r="O355" s="60"/>
      <c r="P355" s="60"/>
      <c r="Q355" s="60"/>
      <c r="R355" s="60"/>
      <c r="S355" s="77"/>
      <c r="T355" s="70"/>
      <c r="U355" s="68"/>
    </row>
    <row r="356" ht="22.5" spans="1:21">
      <c r="A356" s="33" t="s">
        <v>51</v>
      </c>
      <c r="B356" s="33" t="s">
        <v>657</v>
      </c>
      <c r="C356" s="33" t="s">
        <v>53</v>
      </c>
      <c r="D356" s="42"/>
      <c r="E356" s="34" t="s">
        <v>659</v>
      </c>
      <c r="F356" s="35" t="s">
        <v>665</v>
      </c>
      <c r="G356" s="35" t="s">
        <v>665</v>
      </c>
      <c r="H356" s="36">
        <v>20000</v>
      </c>
      <c r="I356" s="36"/>
      <c r="J356" s="55"/>
      <c r="K356" s="55"/>
      <c r="L356" s="56">
        <f t="shared" si="16"/>
        <v>0</v>
      </c>
      <c r="M356" s="55">
        <v>0</v>
      </c>
      <c r="N356" s="36">
        <f t="shared" si="18"/>
        <v>20000</v>
      </c>
      <c r="O356" s="60"/>
      <c r="P356" s="60"/>
      <c r="Q356" s="60"/>
      <c r="R356" s="60"/>
      <c r="S356" s="77"/>
      <c r="T356" s="70"/>
      <c r="U356" s="68"/>
    </row>
    <row r="357" ht="22.5" spans="1:21">
      <c r="A357" s="33" t="s">
        <v>51</v>
      </c>
      <c r="B357" s="33" t="s">
        <v>657</v>
      </c>
      <c r="C357" s="33" t="s">
        <v>53</v>
      </c>
      <c r="D357" s="42"/>
      <c r="E357" s="34" t="s">
        <v>659</v>
      </c>
      <c r="F357" s="35" t="s">
        <v>666</v>
      </c>
      <c r="G357" s="35" t="s">
        <v>666</v>
      </c>
      <c r="H357" s="36">
        <v>200000</v>
      </c>
      <c r="I357" s="36"/>
      <c r="J357" s="55"/>
      <c r="K357" s="55"/>
      <c r="L357" s="56">
        <f t="shared" si="16"/>
        <v>0</v>
      </c>
      <c r="M357" s="55">
        <v>0</v>
      </c>
      <c r="N357" s="36">
        <f t="shared" si="18"/>
        <v>200000</v>
      </c>
      <c r="O357" s="60"/>
      <c r="P357" s="60"/>
      <c r="Q357" s="60"/>
      <c r="R357" s="60"/>
      <c r="S357" s="77"/>
      <c r="T357" s="70"/>
      <c r="U357" s="68"/>
    </row>
    <row r="358" ht="22.5" spans="1:21">
      <c r="A358" s="33" t="s">
        <v>51</v>
      </c>
      <c r="B358" s="33" t="s">
        <v>657</v>
      </c>
      <c r="C358" s="33" t="s">
        <v>53</v>
      </c>
      <c r="D358" s="42"/>
      <c r="E358" s="34" t="s">
        <v>659</v>
      </c>
      <c r="F358" s="35" t="s">
        <v>667</v>
      </c>
      <c r="G358" s="35" t="s">
        <v>667</v>
      </c>
      <c r="H358" s="36">
        <v>300000</v>
      </c>
      <c r="I358" s="36"/>
      <c r="J358" s="55"/>
      <c r="K358" s="36">
        <v>100000</v>
      </c>
      <c r="L358" s="56">
        <f t="shared" si="16"/>
        <v>84000</v>
      </c>
      <c r="M358" s="55">
        <v>100000</v>
      </c>
      <c r="N358" s="36">
        <f t="shared" si="18"/>
        <v>200000</v>
      </c>
      <c r="O358" s="60"/>
      <c r="P358" s="60"/>
      <c r="Q358" s="60"/>
      <c r="R358" s="60"/>
      <c r="S358" s="77"/>
      <c r="T358" s="70"/>
      <c r="U358" s="68"/>
    </row>
    <row r="359" ht="45" spans="1:21">
      <c r="A359" s="33" t="s">
        <v>51</v>
      </c>
      <c r="B359" s="33" t="s">
        <v>657</v>
      </c>
      <c r="C359" s="33" t="s">
        <v>53</v>
      </c>
      <c r="D359" s="42"/>
      <c r="E359" s="34" t="s">
        <v>659</v>
      </c>
      <c r="F359" s="35" t="s">
        <v>668</v>
      </c>
      <c r="G359" s="35" t="s">
        <v>668</v>
      </c>
      <c r="H359" s="36">
        <v>10000</v>
      </c>
      <c r="I359" s="36"/>
      <c r="J359" s="55"/>
      <c r="K359" s="36">
        <v>10000</v>
      </c>
      <c r="L359" s="56"/>
      <c r="M359" s="55">
        <v>10000</v>
      </c>
      <c r="N359" s="36">
        <f t="shared" si="18"/>
        <v>0</v>
      </c>
      <c r="O359" s="60"/>
      <c r="P359" s="60"/>
      <c r="Q359" s="60"/>
      <c r="R359" s="60"/>
      <c r="S359" s="77"/>
      <c r="T359" s="70"/>
      <c r="U359" s="68"/>
    </row>
    <row r="360" ht="22.5" spans="1:21">
      <c r="A360" s="33" t="s">
        <v>51</v>
      </c>
      <c r="B360" s="33" t="s">
        <v>657</v>
      </c>
      <c r="C360" s="33" t="s">
        <v>53</v>
      </c>
      <c r="D360" s="42"/>
      <c r="E360" s="34" t="s">
        <v>659</v>
      </c>
      <c r="F360" s="35" t="s">
        <v>669</v>
      </c>
      <c r="G360" s="35" t="s">
        <v>669</v>
      </c>
      <c r="H360" s="36">
        <v>91000</v>
      </c>
      <c r="I360" s="36"/>
      <c r="J360" s="55"/>
      <c r="K360" s="55"/>
      <c r="L360" s="56">
        <f t="shared" si="16"/>
        <v>0</v>
      </c>
      <c r="M360" s="55">
        <v>0</v>
      </c>
      <c r="N360" s="36">
        <f t="shared" si="18"/>
        <v>91000</v>
      </c>
      <c r="O360" s="60"/>
      <c r="P360" s="60"/>
      <c r="Q360" s="60"/>
      <c r="R360" s="60"/>
      <c r="S360" s="77"/>
      <c r="T360" s="70"/>
      <c r="U360" s="68"/>
    </row>
    <row r="361" ht="22.5" spans="1:21">
      <c r="A361" s="33" t="s">
        <v>51</v>
      </c>
      <c r="B361" s="33" t="s">
        <v>657</v>
      </c>
      <c r="C361" s="33" t="s">
        <v>53</v>
      </c>
      <c r="D361" s="43"/>
      <c r="E361" s="34" t="s">
        <v>659</v>
      </c>
      <c r="F361" s="35" t="s">
        <v>670</v>
      </c>
      <c r="G361" s="35" t="s">
        <v>670</v>
      </c>
      <c r="H361" s="36">
        <v>160000</v>
      </c>
      <c r="I361" s="36"/>
      <c r="J361" s="55"/>
      <c r="K361" s="55"/>
      <c r="L361" s="56">
        <f t="shared" si="16"/>
        <v>0</v>
      </c>
      <c r="M361" s="55">
        <v>0</v>
      </c>
      <c r="N361" s="36">
        <f t="shared" si="18"/>
        <v>160000</v>
      </c>
      <c r="O361" s="62"/>
      <c r="P361" s="62"/>
      <c r="Q361" s="62"/>
      <c r="R361" s="62"/>
      <c r="S361" s="78"/>
      <c r="T361" s="70"/>
      <c r="U361" s="68"/>
    </row>
    <row r="362" s="13" customFormat="1" ht="45" spans="1:21">
      <c r="A362" s="33" t="s">
        <v>51</v>
      </c>
      <c r="B362" s="33" t="s">
        <v>277</v>
      </c>
      <c r="C362" s="33" t="s">
        <v>53</v>
      </c>
      <c r="D362" s="29" t="s">
        <v>671</v>
      </c>
      <c r="E362" s="34" t="s">
        <v>672</v>
      </c>
      <c r="F362" s="35" t="s">
        <v>673</v>
      </c>
      <c r="G362" s="35" t="s">
        <v>673</v>
      </c>
      <c r="H362" s="36">
        <v>429050</v>
      </c>
      <c r="I362" s="36"/>
      <c r="J362" s="55"/>
      <c r="K362" s="36">
        <v>429050</v>
      </c>
      <c r="L362" s="56"/>
      <c r="M362" s="55">
        <v>429050</v>
      </c>
      <c r="N362" s="36">
        <f t="shared" si="18"/>
        <v>0</v>
      </c>
      <c r="O362" s="55">
        <v>429050</v>
      </c>
      <c r="P362" s="36">
        <v>1091424.31</v>
      </c>
      <c r="Q362" s="36">
        <v>100000</v>
      </c>
      <c r="R362" s="36"/>
      <c r="S362" s="79">
        <f>SUM(O362:R362)</f>
        <v>1620474.31</v>
      </c>
      <c r="T362" s="70"/>
      <c r="U362" s="68"/>
    </row>
    <row r="363" ht="22.5" spans="1:21">
      <c r="A363" s="33" t="s">
        <v>674</v>
      </c>
      <c r="B363" s="33" t="s">
        <v>93</v>
      </c>
      <c r="C363" s="33" t="s">
        <v>53</v>
      </c>
      <c r="D363" s="41" t="s">
        <v>675</v>
      </c>
      <c r="E363" s="34" t="s">
        <v>95</v>
      </c>
      <c r="F363" s="35" t="s">
        <v>676</v>
      </c>
      <c r="G363" s="35" t="s">
        <v>676</v>
      </c>
      <c r="H363" s="36">
        <v>50000</v>
      </c>
      <c r="I363" s="36"/>
      <c r="J363" s="55"/>
      <c r="K363" s="36">
        <v>50000</v>
      </c>
      <c r="L363" s="56">
        <f t="shared" si="16"/>
        <v>42000</v>
      </c>
      <c r="M363" s="55">
        <v>50000</v>
      </c>
      <c r="N363" s="36">
        <f t="shared" si="18"/>
        <v>0</v>
      </c>
      <c r="O363" s="58">
        <f>SUM(M363:M365)</f>
        <v>50000</v>
      </c>
      <c r="P363" s="59">
        <v>869158.66</v>
      </c>
      <c r="Q363" s="59">
        <v>80000</v>
      </c>
      <c r="R363" s="59"/>
      <c r="S363" s="73">
        <f>SUM(O363:R365)</f>
        <v>999158.66</v>
      </c>
      <c r="T363" s="70"/>
      <c r="U363" s="68"/>
    </row>
    <row r="364" ht="22.5" spans="1:21">
      <c r="A364" s="33" t="s">
        <v>51</v>
      </c>
      <c r="B364" s="33" t="s">
        <v>93</v>
      </c>
      <c r="C364" s="33" t="s">
        <v>53</v>
      </c>
      <c r="D364" s="42"/>
      <c r="E364" s="34" t="s">
        <v>95</v>
      </c>
      <c r="F364" s="35" t="s">
        <v>391</v>
      </c>
      <c r="G364" s="35" t="s">
        <v>391</v>
      </c>
      <c r="H364" s="36">
        <v>30000</v>
      </c>
      <c r="I364" s="36"/>
      <c r="J364" s="55"/>
      <c r="K364" s="55"/>
      <c r="L364" s="56">
        <f t="shared" si="16"/>
        <v>0</v>
      </c>
      <c r="M364" s="55">
        <v>0</v>
      </c>
      <c r="N364" s="36">
        <f t="shared" si="18"/>
        <v>30000</v>
      </c>
      <c r="O364" s="60"/>
      <c r="P364" s="61"/>
      <c r="Q364" s="61"/>
      <c r="R364" s="61"/>
      <c r="S364" s="74"/>
      <c r="T364" s="70"/>
      <c r="U364" s="68"/>
    </row>
    <row r="365" ht="22.5" spans="1:21">
      <c r="A365" s="33" t="s">
        <v>51</v>
      </c>
      <c r="B365" s="33" t="s">
        <v>93</v>
      </c>
      <c r="C365" s="33" t="s">
        <v>53</v>
      </c>
      <c r="D365" s="43"/>
      <c r="E365" s="34" t="s">
        <v>95</v>
      </c>
      <c r="F365" s="35" t="s">
        <v>677</v>
      </c>
      <c r="G365" s="35" t="s">
        <v>677</v>
      </c>
      <c r="H365" s="36">
        <v>50000</v>
      </c>
      <c r="I365" s="36"/>
      <c r="J365" s="55"/>
      <c r="K365" s="55"/>
      <c r="L365" s="56">
        <f t="shared" si="16"/>
        <v>0</v>
      </c>
      <c r="M365" s="55">
        <v>0</v>
      </c>
      <c r="N365" s="36">
        <f t="shared" si="18"/>
        <v>50000</v>
      </c>
      <c r="O365" s="62"/>
      <c r="P365" s="63"/>
      <c r="Q365" s="63"/>
      <c r="R365" s="63"/>
      <c r="S365" s="75"/>
      <c r="T365" s="70"/>
      <c r="U365" s="68"/>
    </row>
    <row r="366" ht="22.5" spans="1:21">
      <c r="A366" s="33" t="s">
        <v>508</v>
      </c>
      <c r="B366" s="33" t="s">
        <v>53</v>
      </c>
      <c r="C366" s="33" t="s">
        <v>53</v>
      </c>
      <c r="D366" s="29" t="s">
        <v>678</v>
      </c>
      <c r="E366" s="34" t="s">
        <v>679</v>
      </c>
      <c r="F366" s="35" t="s">
        <v>517</v>
      </c>
      <c r="G366" s="35" t="s">
        <v>517</v>
      </c>
      <c r="H366" s="36">
        <v>336600</v>
      </c>
      <c r="I366" s="36"/>
      <c r="J366" s="55"/>
      <c r="K366" s="36">
        <v>336600</v>
      </c>
      <c r="L366" s="56"/>
      <c r="M366" s="55">
        <v>336600</v>
      </c>
      <c r="N366" s="36">
        <f t="shared" si="18"/>
        <v>0</v>
      </c>
      <c r="O366" s="55">
        <v>336600</v>
      </c>
      <c r="P366" s="36">
        <v>2639925.24</v>
      </c>
      <c r="Q366" s="36">
        <v>370000</v>
      </c>
      <c r="R366" s="36"/>
      <c r="S366" s="79">
        <f>SUM(O366:R366)</f>
        <v>3346525.24</v>
      </c>
      <c r="T366" s="70"/>
      <c r="U366" s="68"/>
    </row>
    <row r="367" ht="22.5" spans="1:21">
      <c r="A367" s="33" t="s">
        <v>51</v>
      </c>
      <c r="B367" s="33" t="s">
        <v>131</v>
      </c>
      <c r="C367" s="33" t="s">
        <v>53</v>
      </c>
      <c r="D367" s="29" t="s">
        <v>680</v>
      </c>
      <c r="E367" s="34" t="s">
        <v>681</v>
      </c>
      <c r="F367" s="35" t="s">
        <v>59</v>
      </c>
      <c r="G367" s="35" t="s">
        <v>59</v>
      </c>
      <c r="H367" s="36">
        <v>7992.41</v>
      </c>
      <c r="I367" s="36"/>
      <c r="J367" s="55"/>
      <c r="K367" s="55"/>
      <c r="L367" s="56">
        <f t="shared" si="16"/>
        <v>0</v>
      </c>
      <c r="M367" s="55">
        <v>0</v>
      </c>
      <c r="N367" s="36">
        <f t="shared" si="18"/>
        <v>7992.41</v>
      </c>
      <c r="O367" s="55"/>
      <c r="P367" s="91">
        <v>784654.94</v>
      </c>
      <c r="Q367" s="36">
        <v>140000</v>
      </c>
      <c r="R367" s="36"/>
      <c r="S367" s="79">
        <f>SUM(P367:R367)</f>
        <v>924654.94</v>
      </c>
      <c r="T367" s="70"/>
      <c r="U367" s="68"/>
    </row>
    <row r="368" ht="22.5" spans="1:21">
      <c r="A368" s="33" t="s">
        <v>284</v>
      </c>
      <c r="B368" s="33" t="s">
        <v>682</v>
      </c>
      <c r="C368" s="33" t="s">
        <v>53</v>
      </c>
      <c r="D368" s="41" t="s">
        <v>683</v>
      </c>
      <c r="E368" s="34" t="s">
        <v>684</v>
      </c>
      <c r="F368" s="35" t="s">
        <v>685</v>
      </c>
      <c r="G368" s="35" t="s">
        <v>685</v>
      </c>
      <c r="H368" s="36">
        <v>100000</v>
      </c>
      <c r="I368" s="36"/>
      <c r="J368" s="55"/>
      <c r="K368" s="55"/>
      <c r="L368" s="56">
        <f t="shared" si="16"/>
        <v>0</v>
      </c>
      <c r="M368" s="55">
        <v>0</v>
      </c>
      <c r="N368" s="36">
        <f t="shared" si="18"/>
        <v>100000</v>
      </c>
      <c r="O368" s="58">
        <f>SUM(M368:M375)</f>
        <v>720000</v>
      </c>
      <c r="P368" s="58">
        <v>1635288.16</v>
      </c>
      <c r="Q368" s="58">
        <v>160000</v>
      </c>
      <c r="R368" s="58"/>
      <c r="S368" s="76">
        <f>SUM(O368:R375)</f>
        <v>2515288.16</v>
      </c>
      <c r="T368" s="70"/>
      <c r="U368" s="68"/>
    </row>
    <row r="369" ht="22.5" spans="1:21">
      <c r="A369" s="33" t="s">
        <v>284</v>
      </c>
      <c r="B369" s="33" t="s">
        <v>682</v>
      </c>
      <c r="C369" s="33" t="s">
        <v>53</v>
      </c>
      <c r="D369" s="42"/>
      <c r="E369" s="34" t="s">
        <v>684</v>
      </c>
      <c r="F369" s="35" t="s">
        <v>686</v>
      </c>
      <c r="G369" s="35" t="s">
        <v>686</v>
      </c>
      <c r="H369" s="36">
        <v>60000</v>
      </c>
      <c r="I369" s="36"/>
      <c r="J369" s="55"/>
      <c r="K369" s="55"/>
      <c r="L369" s="56">
        <f t="shared" si="16"/>
        <v>0</v>
      </c>
      <c r="M369" s="55">
        <v>0</v>
      </c>
      <c r="N369" s="36">
        <f t="shared" ref="N369:N374" si="19">H369-M369</f>
        <v>60000</v>
      </c>
      <c r="O369" s="60"/>
      <c r="P369" s="60"/>
      <c r="Q369" s="60"/>
      <c r="R369" s="60"/>
      <c r="S369" s="77"/>
      <c r="T369" s="70"/>
      <c r="U369" s="68"/>
    </row>
    <row r="370" ht="22.5" spans="1:21">
      <c r="A370" s="33" t="s">
        <v>284</v>
      </c>
      <c r="B370" s="33" t="s">
        <v>682</v>
      </c>
      <c r="C370" s="33" t="s">
        <v>53</v>
      </c>
      <c r="D370" s="42"/>
      <c r="E370" s="34" t="s">
        <v>684</v>
      </c>
      <c r="F370" s="35" t="s">
        <v>687</v>
      </c>
      <c r="G370" s="35" t="s">
        <v>687</v>
      </c>
      <c r="H370" s="36">
        <v>150000</v>
      </c>
      <c r="I370" s="36"/>
      <c r="J370" s="55"/>
      <c r="K370" s="55"/>
      <c r="L370" s="56">
        <f t="shared" si="16"/>
        <v>0</v>
      </c>
      <c r="M370" s="55">
        <v>0</v>
      </c>
      <c r="N370" s="36">
        <f t="shared" si="19"/>
        <v>150000</v>
      </c>
      <c r="O370" s="60"/>
      <c r="P370" s="60"/>
      <c r="Q370" s="60"/>
      <c r="R370" s="60"/>
      <c r="S370" s="77"/>
      <c r="T370" s="70"/>
      <c r="U370" s="68"/>
    </row>
    <row r="371" ht="22.5" spans="1:21">
      <c r="A371" s="33" t="s">
        <v>284</v>
      </c>
      <c r="B371" s="33" t="s">
        <v>682</v>
      </c>
      <c r="C371" s="33" t="s">
        <v>53</v>
      </c>
      <c r="D371" s="42"/>
      <c r="E371" s="34" t="s">
        <v>684</v>
      </c>
      <c r="F371" s="35" t="s">
        <v>688</v>
      </c>
      <c r="G371" s="35" t="s">
        <v>689</v>
      </c>
      <c r="H371" s="36">
        <v>100000</v>
      </c>
      <c r="I371" s="36"/>
      <c r="J371" s="55"/>
      <c r="K371" s="36">
        <v>70000</v>
      </c>
      <c r="L371" s="56"/>
      <c r="M371" s="55">
        <v>70000</v>
      </c>
      <c r="N371" s="36">
        <f t="shared" si="19"/>
        <v>30000</v>
      </c>
      <c r="O371" s="60"/>
      <c r="P371" s="60"/>
      <c r="Q371" s="60"/>
      <c r="R371" s="60"/>
      <c r="S371" s="77"/>
      <c r="T371" s="70"/>
      <c r="U371" s="68"/>
    </row>
    <row r="372" ht="22.5" spans="1:21">
      <c r="A372" s="33" t="s">
        <v>284</v>
      </c>
      <c r="B372" s="33" t="s">
        <v>682</v>
      </c>
      <c r="C372" s="33" t="s">
        <v>53</v>
      </c>
      <c r="D372" s="42"/>
      <c r="E372" s="34" t="s">
        <v>684</v>
      </c>
      <c r="F372" s="35" t="s">
        <v>690</v>
      </c>
      <c r="G372" s="35" t="s">
        <v>690</v>
      </c>
      <c r="H372" s="36">
        <v>150000</v>
      </c>
      <c r="I372" s="36"/>
      <c r="J372" s="55"/>
      <c r="K372" s="55"/>
      <c r="L372" s="56">
        <f t="shared" si="16"/>
        <v>0</v>
      </c>
      <c r="M372" s="55">
        <v>0</v>
      </c>
      <c r="N372" s="36">
        <f t="shared" si="19"/>
        <v>150000</v>
      </c>
      <c r="O372" s="60"/>
      <c r="P372" s="60"/>
      <c r="Q372" s="60"/>
      <c r="R372" s="60"/>
      <c r="S372" s="77"/>
      <c r="T372" s="70"/>
      <c r="U372" s="68"/>
    </row>
    <row r="373" ht="45" spans="1:21">
      <c r="A373" s="37" t="s">
        <v>284</v>
      </c>
      <c r="B373" s="37" t="s">
        <v>682</v>
      </c>
      <c r="C373" s="37" t="s">
        <v>267</v>
      </c>
      <c r="D373" s="42"/>
      <c r="E373" s="38" t="s">
        <v>691</v>
      </c>
      <c r="F373" s="39" t="s">
        <v>692</v>
      </c>
      <c r="G373" s="39" t="s">
        <v>693</v>
      </c>
      <c r="H373" s="40">
        <v>550000</v>
      </c>
      <c r="I373" s="40">
        <v>550000</v>
      </c>
      <c r="J373" s="55"/>
      <c r="K373" s="55"/>
      <c r="L373" s="56">
        <f t="shared" si="16"/>
        <v>0</v>
      </c>
      <c r="M373" s="55">
        <v>550000</v>
      </c>
      <c r="N373" s="36">
        <f t="shared" si="19"/>
        <v>0</v>
      </c>
      <c r="O373" s="60"/>
      <c r="P373" s="60"/>
      <c r="Q373" s="60"/>
      <c r="R373" s="60"/>
      <c r="S373" s="77"/>
      <c r="T373" s="72"/>
      <c r="U373" s="68"/>
    </row>
    <row r="374" s="13" customFormat="1" ht="22.5" spans="1:21">
      <c r="A374" s="37" t="s">
        <v>508</v>
      </c>
      <c r="B374" s="37" t="s">
        <v>694</v>
      </c>
      <c r="C374" s="37" t="s">
        <v>74</v>
      </c>
      <c r="D374" s="43"/>
      <c r="E374" s="38" t="s">
        <v>695</v>
      </c>
      <c r="F374" s="39" t="s">
        <v>696</v>
      </c>
      <c r="G374" s="39" t="s">
        <v>697</v>
      </c>
      <c r="H374" s="40">
        <v>100000</v>
      </c>
      <c r="I374" s="40">
        <v>100000</v>
      </c>
      <c r="J374" s="55"/>
      <c r="K374" s="55"/>
      <c r="L374" s="56">
        <f t="shared" si="16"/>
        <v>0</v>
      </c>
      <c r="M374" s="55">
        <v>100000</v>
      </c>
      <c r="N374" s="36">
        <f t="shared" si="19"/>
        <v>0</v>
      </c>
      <c r="O374" s="121"/>
      <c r="P374" s="121"/>
      <c r="Q374" s="62"/>
      <c r="R374" s="121"/>
      <c r="S374" s="122"/>
      <c r="T374" s="72"/>
      <c r="U374" s="68"/>
    </row>
    <row r="375" ht="45" spans="1:21">
      <c r="A375" s="33" t="s">
        <v>284</v>
      </c>
      <c r="B375" s="33" t="s">
        <v>682</v>
      </c>
      <c r="C375" s="33" t="s">
        <v>53</v>
      </c>
      <c r="D375" s="43"/>
      <c r="E375" s="34" t="s">
        <v>684</v>
      </c>
      <c r="F375" s="35" t="s">
        <v>698</v>
      </c>
      <c r="G375" s="35" t="s">
        <v>698</v>
      </c>
      <c r="H375" s="36">
        <v>518000</v>
      </c>
      <c r="I375" s="36"/>
      <c r="J375" s="55"/>
      <c r="K375" s="55"/>
      <c r="L375" s="56">
        <f t="shared" si="16"/>
        <v>0</v>
      </c>
      <c r="M375" s="55">
        <v>0</v>
      </c>
      <c r="N375" s="36">
        <f t="shared" ref="N375:N411" si="20">H375-M375</f>
        <v>518000</v>
      </c>
      <c r="O375" s="62"/>
      <c r="P375" s="62"/>
      <c r="Q375" s="62"/>
      <c r="R375" s="62"/>
      <c r="S375" s="78"/>
      <c r="T375" s="70"/>
      <c r="U375" s="68"/>
    </row>
    <row r="376" ht="22.5" spans="1:21">
      <c r="A376" s="119" t="s">
        <v>508</v>
      </c>
      <c r="B376" s="119" t="s">
        <v>699</v>
      </c>
      <c r="C376" s="119" t="s">
        <v>53</v>
      </c>
      <c r="D376" s="41" t="s">
        <v>700</v>
      </c>
      <c r="E376" s="34" t="s">
        <v>701</v>
      </c>
      <c r="F376" s="35" t="s">
        <v>702</v>
      </c>
      <c r="G376" s="35" t="s">
        <v>702</v>
      </c>
      <c r="H376" s="36">
        <v>4292184</v>
      </c>
      <c r="I376" s="36"/>
      <c r="J376" s="36">
        <v>4292184</v>
      </c>
      <c r="K376" s="55"/>
      <c r="L376" s="56">
        <f t="shared" si="16"/>
        <v>0</v>
      </c>
      <c r="M376" s="55">
        <v>4292184</v>
      </c>
      <c r="N376" s="36">
        <f t="shared" si="20"/>
        <v>0</v>
      </c>
      <c r="O376" s="58">
        <f>SUM(M376:M385)</f>
        <v>35002291.2</v>
      </c>
      <c r="P376" s="58">
        <v>2378573.48</v>
      </c>
      <c r="Q376" s="58">
        <v>160000</v>
      </c>
      <c r="R376" s="58"/>
      <c r="S376" s="76">
        <f>SUM(O376:Q385)</f>
        <v>37540864.68</v>
      </c>
      <c r="T376" s="70"/>
      <c r="U376" s="68"/>
    </row>
    <row r="377" ht="22.5" spans="1:21">
      <c r="A377" s="33" t="s">
        <v>508</v>
      </c>
      <c r="B377" s="33" t="s">
        <v>699</v>
      </c>
      <c r="C377" s="33" t="s">
        <v>53</v>
      </c>
      <c r="D377" s="42"/>
      <c r="E377" s="34" t="s">
        <v>701</v>
      </c>
      <c r="F377" s="35" t="s">
        <v>666</v>
      </c>
      <c r="G377" s="35" t="s">
        <v>666</v>
      </c>
      <c r="H377" s="36">
        <v>80000</v>
      </c>
      <c r="I377" s="36"/>
      <c r="J377" s="55"/>
      <c r="K377" s="55"/>
      <c r="L377" s="56">
        <f t="shared" si="16"/>
        <v>0</v>
      </c>
      <c r="M377" s="55">
        <v>0</v>
      </c>
      <c r="N377" s="36">
        <f t="shared" si="20"/>
        <v>80000</v>
      </c>
      <c r="O377" s="60"/>
      <c r="P377" s="60"/>
      <c r="Q377" s="60"/>
      <c r="R377" s="60"/>
      <c r="S377" s="77"/>
      <c r="T377" s="70"/>
      <c r="U377" s="68"/>
    </row>
    <row r="378" ht="45" spans="1:21">
      <c r="A378" s="33" t="s">
        <v>508</v>
      </c>
      <c r="B378" s="33" t="s">
        <v>699</v>
      </c>
      <c r="C378" s="33" t="s">
        <v>53</v>
      </c>
      <c r="D378" s="42"/>
      <c r="E378" s="34" t="s">
        <v>701</v>
      </c>
      <c r="F378" s="35" t="s">
        <v>703</v>
      </c>
      <c r="G378" s="35" t="s">
        <v>704</v>
      </c>
      <c r="H378" s="36">
        <v>16317900</v>
      </c>
      <c r="I378" s="36">
        <v>11380400</v>
      </c>
      <c r="J378" s="55">
        <v>4937500</v>
      </c>
      <c r="K378" s="55"/>
      <c r="L378" s="56">
        <f t="shared" si="16"/>
        <v>0</v>
      </c>
      <c r="M378" s="55">
        <v>16317900</v>
      </c>
      <c r="N378" s="36">
        <f t="shared" si="20"/>
        <v>0</v>
      </c>
      <c r="O378" s="60"/>
      <c r="P378" s="60"/>
      <c r="Q378" s="60"/>
      <c r="R378" s="60"/>
      <c r="S378" s="77"/>
      <c r="T378" s="70"/>
      <c r="U378" s="68"/>
    </row>
    <row r="379" ht="22.5" spans="1:21">
      <c r="A379" s="33" t="s">
        <v>508</v>
      </c>
      <c r="B379" s="33" t="s">
        <v>699</v>
      </c>
      <c r="C379" s="33" t="s">
        <v>53</v>
      </c>
      <c r="D379" s="42"/>
      <c r="E379" s="34" t="s">
        <v>701</v>
      </c>
      <c r="F379" s="35" t="s">
        <v>705</v>
      </c>
      <c r="G379" s="35" t="s">
        <v>705</v>
      </c>
      <c r="H379" s="36">
        <v>30000</v>
      </c>
      <c r="I379" s="36"/>
      <c r="J379" s="55"/>
      <c r="K379" s="36">
        <v>30000</v>
      </c>
      <c r="L379" s="56"/>
      <c r="M379" s="55">
        <v>30000</v>
      </c>
      <c r="N379" s="36">
        <f t="shared" si="20"/>
        <v>0</v>
      </c>
      <c r="O379" s="60"/>
      <c r="P379" s="60"/>
      <c r="Q379" s="60"/>
      <c r="R379" s="60"/>
      <c r="S379" s="77"/>
      <c r="T379" s="70"/>
      <c r="U379" s="68"/>
    </row>
    <row r="380" ht="22.5" spans="1:21">
      <c r="A380" s="33" t="s">
        <v>508</v>
      </c>
      <c r="B380" s="33" t="s">
        <v>699</v>
      </c>
      <c r="C380" s="33" t="s">
        <v>53</v>
      </c>
      <c r="D380" s="42"/>
      <c r="E380" s="34" t="s">
        <v>701</v>
      </c>
      <c r="F380" s="35" t="s">
        <v>706</v>
      </c>
      <c r="G380" s="35" t="s">
        <v>706</v>
      </c>
      <c r="H380" s="36">
        <v>3710</v>
      </c>
      <c r="I380" s="36"/>
      <c r="J380" s="55"/>
      <c r="K380" s="55"/>
      <c r="L380" s="56">
        <f t="shared" si="16"/>
        <v>0</v>
      </c>
      <c r="M380" s="55">
        <v>0</v>
      </c>
      <c r="N380" s="36">
        <f t="shared" si="20"/>
        <v>3710</v>
      </c>
      <c r="O380" s="60"/>
      <c r="P380" s="60"/>
      <c r="Q380" s="60"/>
      <c r="R380" s="60"/>
      <c r="S380" s="77"/>
      <c r="T380" s="70"/>
      <c r="U380" s="68"/>
    </row>
    <row r="381" ht="22.5" spans="1:21">
      <c r="A381" s="33" t="s">
        <v>508</v>
      </c>
      <c r="B381" s="33" t="s">
        <v>699</v>
      </c>
      <c r="C381" s="33" t="s">
        <v>53</v>
      </c>
      <c r="D381" s="42"/>
      <c r="E381" s="34" t="s">
        <v>701</v>
      </c>
      <c r="F381" s="35" t="s">
        <v>59</v>
      </c>
      <c r="G381" s="35" t="s">
        <v>59</v>
      </c>
      <c r="H381" s="36">
        <v>13305.74</v>
      </c>
      <c r="I381" s="36"/>
      <c r="J381" s="55"/>
      <c r="K381" s="55"/>
      <c r="L381" s="56">
        <f t="shared" si="16"/>
        <v>0</v>
      </c>
      <c r="M381" s="55">
        <v>0</v>
      </c>
      <c r="N381" s="36">
        <f t="shared" si="20"/>
        <v>13305.74</v>
      </c>
      <c r="O381" s="60"/>
      <c r="P381" s="60"/>
      <c r="Q381" s="60"/>
      <c r="R381" s="60"/>
      <c r="S381" s="77"/>
      <c r="T381" s="70"/>
      <c r="U381" s="68"/>
    </row>
    <row r="382" ht="22.5" spans="1:21">
      <c r="A382" s="33" t="s">
        <v>508</v>
      </c>
      <c r="B382" s="33" t="s">
        <v>699</v>
      </c>
      <c r="C382" s="33" t="s">
        <v>53</v>
      </c>
      <c r="D382" s="42"/>
      <c r="E382" s="34" t="s">
        <v>701</v>
      </c>
      <c r="F382" s="120" t="s">
        <v>707</v>
      </c>
      <c r="G382" s="120" t="s">
        <v>707</v>
      </c>
      <c r="H382" s="36">
        <v>21000</v>
      </c>
      <c r="I382" s="36"/>
      <c r="J382" s="55"/>
      <c r="K382" s="55">
        <v>21000</v>
      </c>
      <c r="L382" s="56"/>
      <c r="M382" s="55">
        <v>21000</v>
      </c>
      <c r="N382" s="36">
        <f t="shared" si="20"/>
        <v>0</v>
      </c>
      <c r="O382" s="60"/>
      <c r="P382" s="60"/>
      <c r="Q382" s="60"/>
      <c r="R382" s="60"/>
      <c r="S382" s="77"/>
      <c r="T382" s="70"/>
      <c r="U382" s="68"/>
    </row>
    <row r="383" ht="22.5" spans="1:21">
      <c r="A383" s="33" t="s">
        <v>508</v>
      </c>
      <c r="B383" s="33" t="s">
        <v>699</v>
      </c>
      <c r="C383" s="33" t="s">
        <v>53</v>
      </c>
      <c r="D383" s="42"/>
      <c r="E383" s="34" t="s">
        <v>701</v>
      </c>
      <c r="F383" s="120" t="s">
        <v>708</v>
      </c>
      <c r="G383" s="120" t="s">
        <v>709</v>
      </c>
      <c r="H383" s="55">
        <v>70207.2</v>
      </c>
      <c r="I383" s="36"/>
      <c r="J383" s="55">
        <v>70207.2</v>
      </c>
      <c r="K383" s="55"/>
      <c r="L383" s="56">
        <f t="shared" si="16"/>
        <v>0</v>
      </c>
      <c r="M383" s="55">
        <v>70207.2</v>
      </c>
      <c r="N383" s="36"/>
      <c r="O383" s="60"/>
      <c r="P383" s="60"/>
      <c r="Q383" s="60"/>
      <c r="R383" s="60"/>
      <c r="S383" s="77"/>
      <c r="T383" s="70"/>
      <c r="U383" s="68"/>
    </row>
    <row r="384" ht="45" spans="1:21">
      <c r="A384" s="37" t="s">
        <v>508</v>
      </c>
      <c r="B384" s="37" t="s">
        <v>365</v>
      </c>
      <c r="C384" s="37" t="s">
        <v>74</v>
      </c>
      <c r="D384" s="42"/>
      <c r="E384" s="38" t="s">
        <v>710</v>
      </c>
      <c r="F384" s="39" t="s">
        <v>711</v>
      </c>
      <c r="G384" s="39" t="s">
        <v>712</v>
      </c>
      <c r="H384" s="40">
        <v>3374700</v>
      </c>
      <c r="I384" s="40">
        <v>3374700</v>
      </c>
      <c r="J384" s="55"/>
      <c r="K384" s="55"/>
      <c r="L384" s="56">
        <f t="shared" si="16"/>
        <v>0</v>
      </c>
      <c r="M384" s="55">
        <v>3374700</v>
      </c>
      <c r="N384" s="36">
        <f t="shared" si="20"/>
        <v>0</v>
      </c>
      <c r="O384" s="60"/>
      <c r="P384" s="60"/>
      <c r="Q384" s="60"/>
      <c r="R384" s="60"/>
      <c r="S384" s="77"/>
      <c r="T384" s="72"/>
      <c r="U384" s="68"/>
    </row>
    <row r="385" ht="22.5" spans="1:21">
      <c r="A385" s="33" t="s">
        <v>508</v>
      </c>
      <c r="B385" s="33" t="s">
        <v>699</v>
      </c>
      <c r="C385" s="33" t="s">
        <v>53</v>
      </c>
      <c r="D385" s="43"/>
      <c r="E385" s="34" t="s">
        <v>701</v>
      </c>
      <c r="F385" s="120" t="s">
        <v>713</v>
      </c>
      <c r="G385" s="120" t="s">
        <v>714</v>
      </c>
      <c r="H385" s="36">
        <v>10896300</v>
      </c>
      <c r="I385" s="36">
        <v>10896300</v>
      </c>
      <c r="J385" s="55"/>
      <c r="K385" s="55"/>
      <c r="L385" s="56">
        <f t="shared" si="16"/>
        <v>0</v>
      </c>
      <c r="M385" s="55">
        <v>10896300</v>
      </c>
      <c r="N385" s="36">
        <f t="shared" si="20"/>
        <v>0</v>
      </c>
      <c r="O385" s="62"/>
      <c r="P385" s="62"/>
      <c r="Q385" s="62"/>
      <c r="R385" s="62"/>
      <c r="S385" s="78"/>
      <c r="T385" s="70"/>
      <c r="U385" s="68"/>
    </row>
    <row r="386" ht="22.5" spans="1:21">
      <c r="A386" s="33" t="s">
        <v>51</v>
      </c>
      <c r="B386" s="33" t="s">
        <v>93</v>
      </c>
      <c r="C386" s="33" t="s">
        <v>53</v>
      </c>
      <c r="D386" s="29" t="s">
        <v>715</v>
      </c>
      <c r="E386" s="34" t="s">
        <v>95</v>
      </c>
      <c r="F386" s="35" t="s">
        <v>501</v>
      </c>
      <c r="G386" s="35" t="s">
        <v>501</v>
      </c>
      <c r="H386" s="36">
        <v>8965</v>
      </c>
      <c r="I386" s="36"/>
      <c r="J386" s="55"/>
      <c r="K386" s="55"/>
      <c r="L386" s="56">
        <f t="shared" si="16"/>
        <v>0</v>
      </c>
      <c r="M386" s="55">
        <v>0</v>
      </c>
      <c r="N386" s="36">
        <f t="shared" si="20"/>
        <v>8965</v>
      </c>
      <c r="O386" s="55"/>
      <c r="P386" s="36">
        <v>862998.66</v>
      </c>
      <c r="Q386" s="36">
        <v>80000</v>
      </c>
      <c r="R386" s="36"/>
      <c r="S386" s="79">
        <f>SUM(P386:R386)</f>
        <v>942998.66</v>
      </c>
      <c r="T386" s="70"/>
      <c r="U386" s="68"/>
    </row>
    <row r="387" ht="45" spans="1:21">
      <c r="A387" s="33" t="s">
        <v>376</v>
      </c>
      <c r="B387" s="33" t="s">
        <v>74</v>
      </c>
      <c r="C387" s="33" t="s">
        <v>53</v>
      </c>
      <c r="D387" s="41" t="s">
        <v>716</v>
      </c>
      <c r="E387" s="34" t="s">
        <v>378</v>
      </c>
      <c r="F387" s="35" t="s">
        <v>717</v>
      </c>
      <c r="G387" s="35" t="s">
        <v>717</v>
      </c>
      <c r="H387" s="36">
        <v>1040000</v>
      </c>
      <c r="I387" s="36"/>
      <c r="J387" s="55"/>
      <c r="K387" s="36">
        <v>1040000</v>
      </c>
      <c r="L387" s="56"/>
      <c r="M387" s="55">
        <v>1040000</v>
      </c>
      <c r="N387" s="36">
        <f t="shared" si="20"/>
        <v>0</v>
      </c>
      <c r="O387" s="58">
        <f>SUM(M387:M393)</f>
        <v>5955200</v>
      </c>
      <c r="P387" s="58">
        <v>1531539.75</v>
      </c>
      <c r="Q387" s="58">
        <v>1040000</v>
      </c>
      <c r="R387" s="58"/>
      <c r="S387" s="76">
        <f>SUM(O387:Q394)</f>
        <v>8526739.75</v>
      </c>
      <c r="T387" s="70"/>
      <c r="U387" s="68"/>
    </row>
    <row r="388" ht="45" spans="1:21">
      <c r="A388" s="33" t="s">
        <v>376</v>
      </c>
      <c r="B388" s="33" t="s">
        <v>74</v>
      </c>
      <c r="C388" s="33" t="s">
        <v>53</v>
      </c>
      <c r="D388" s="42"/>
      <c r="E388" s="34" t="s">
        <v>378</v>
      </c>
      <c r="F388" s="35" t="s">
        <v>718</v>
      </c>
      <c r="G388" s="35" t="s">
        <v>718</v>
      </c>
      <c r="H388" s="36">
        <v>500000</v>
      </c>
      <c r="I388" s="36"/>
      <c r="J388" s="55"/>
      <c r="K388" s="55"/>
      <c r="L388" s="56">
        <f t="shared" si="16"/>
        <v>0</v>
      </c>
      <c r="M388" s="55">
        <v>0</v>
      </c>
      <c r="N388" s="36">
        <f t="shared" si="20"/>
        <v>500000</v>
      </c>
      <c r="O388" s="60"/>
      <c r="P388" s="60"/>
      <c r="Q388" s="60"/>
      <c r="R388" s="60"/>
      <c r="S388" s="77"/>
      <c r="T388" s="70"/>
      <c r="U388" s="68"/>
    </row>
    <row r="389" ht="22.5" spans="1:21">
      <c r="A389" s="33" t="s">
        <v>376</v>
      </c>
      <c r="B389" s="33" t="s">
        <v>74</v>
      </c>
      <c r="C389" s="33" t="s">
        <v>53</v>
      </c>
      <c r="D389" s="42"/>
      <c r="E389" s="34" t="s">
        <v>378</v>
      </c>
      <c r="F389" s="35" t="s">
        <v>60</v>
      </c>
      <c r="G389" s="35" t="s">
        <v>719</v>
      </c>
      <c r="H389" s="36">
        <v>1915200</v>
      </c>
      <c r="I389" s="36"/>
      <c r="J389" s="55"/>
      <c r="K389" s="36">
        <v>1915200</v>
      </c>
      <c r="L389" s="56"/>
      <c r="M389" s="36">
        <v>1915200</v>
      </c>
      <c r="N389" s="36">
        <f t="shared" si="20"/>
        <v>0</v>
      </c>
      <c r="O389" s="60"/>
      <c r="P389" s="60"/>
      <c r="Q389" s="60"/>
      <c r="R389" s="60"/>
      <c r="S389" s="77"/>
      <c r="T389" s="70"/>
      <c r="U389" s="68"/>
    </row>
    <row r="390" ht="22.5" spans="1:21">
      <c r="A390" s="33" t="s">
        <v>376</v>
      </c>
      <c r="B390" s="33" t="s">
        <v>74</v>
      </c>
      <c r="C390" s="33" t="s">
        <v>53</v>
      </c>
      <c r="D390" s="42"/>
      <c r="E390" s="34" t="s">
        <v>378</v>
      </c>
      <c r="F390" s="35" t="s">
        <v>720</v>
      </c>
      <c r="G390" s="35" t="s">
        <v>720</v>
      </c>
      <c r="H390" s="36">
        <v>3000000</v>
      </c>
      <c r="I390" s="36"/>
      <c r="J390" s="55"/>
      <c r="K390" s="55"/>
      <c r="L390" s="56">
        <f t="shared" ref="L390:L412" si="21">K390*84%</f>
        <v>0</v>
      </c>
      <c r="M390" s="55">
        <v>0</v>
      </c>
      <c r="N390" s="36">
        <f t="shared" si="20"/>
        <v>3000000</v>
      </c>
      <c r="O390" s="60"/>
      <c r="P390" s="60"/>
      <c r="Q390" s="60"/>
      <c r="R390" s="60"/>
      <c r="S390" s="77"/>
      <c r="T390" s="70"/>
      <c r="U390" s="68"/>
    </row>
    <row r="391" ht="67.5" spans="1:21">
      <c r="A391" s="33" t="s">
        <v>376</v>
      </c>
      <c r="B391" s="33" t="s">
        <v>74</v>
      </c>
      <c r="C391" s="33" t="s">
        <v>53</v>
      </c>
      <c r="D391" s="42"/>
      <c r="E391" s="34" t="s">
        <v>378</v>
      </c>
      <c r="F391" s="35" t="s">
        <v>721</v>
      </c>
      <c r="G391" s="35" t="s">
        <v>722</v>
      </c>
      <c r="H391" s="36">
        <v>3700000</v>
      </c>
      <c r="I391" s="36"/>
      <c r="J391" s="55"/>
      <c r="K391" s="55"/>
      <c r="L391" s="56">
        <f t="shared" si="21"/>
        <v>0</v>
      </c>
      <c r="M391" s="55">
        <v>0</v>
      </c>
      <c r="N391" s="36">
        <f t="shared" si="20"/>
        <v>3700000</v>
      </c>
      <c r="O391" s="60"/>
      <c r="P391" s="60"/>
      <c r="Q391" s="60"/>
      <c r="R391" s="60"/>
      <c r="S391" s="77"/>
      <c r="T391" s="70"/>
      <c r="U391" s="68"/>
    </row>
    <row r="392" ht="45" spans="1:21">
      <c r="A392" s="33" t="s">
        <v>376</v>
      </c>
      <c r="B392" s="33" t="s">
        <v>74</v>
      </c>
      <c r="C392" s="33" t="s">
        <v>53</v>
      </c>
      <c r="D392" s="42"/>
      <c r="E392" s="34" t="s">
        <v>378</v>
      </c>
      <c r="F392" s="35" t="s">
        <v>723</v>
      </c>
      <c r="G392" s="35" t="s">
        <v>724</v>
      </c>
      <c r="H392" s="36">
        <v>1500000</v>
      </c>
      <c r="I392" s="36"/>
      <c r="J392" s="55"/>
      <c r="K392" s="55"/>
      <c r="L392" s="56">
        <f t="shared" si="21"/>
        <v>0</v>
      </c>
      <c r="M392" s="55">
        <v>0</v>
      </c>
      <c r="N392" s="36">
        <f t="shared" si="20"/>
        <v>1500000</v>
      </c>
      <c r="O392" s="60"/>
      <c r="P392" s="60"/>
      <c r="Q392" s="60"/>
      <c r="R392" s="60"/>
      <c r="S392" s="77"/>
      <c r="T392" s="70"/>
      <c r="U392" s="68"/>
    </row>
    <row r="393" ht="90" spans="1:21">
      <c r="A393" s="119" t="s">
        <v>376</v>
      </c>
      <c r="B393" s="119" t="s">
        <v>74</v>
      </c>
      <c r="C393" s="119" t="s">
        <v>53</v>
      </c>
      <c r="D393" s="42"/>
      <c r="E393" s="34" t="s">
        <v>378</v>
      </c>
      <c r="F393" s="35" t="s">
        <v>725</v>
      </c>
      <c r="G393" s="123" t="s">
        <v>726</v>
      </c>
      <c r="H393" s="36">
        <v>18120000</v>
      </c>
      <c r="I393" s="36"/>
      <c r="J393" s="55"/>
      <c r="K393" s="36">
        <v>3000000</v>
      </c>
      <c r="L393" s="56">
        <f t="shared" si="21"/>
        <v>2520000</v>
      </c>
      <c r="M393" s="55">
        <v>3000000</v>
      </c>
      <c r="N393" s="36">
        <f t="shared" si="20"/>
        <v>15120000</v>
      </c>
      <c r="O393" s="60"/>
      <c r="P393" s="60"/>
      <c r="Q393" s="60"/>
      <c r="R393" s="60"/>
      <c r="S393" s="77"/>
      <c r="T393" s="70"/>
      <c r="U393" s="68"/>
    </row>
    <row r="394" ht="22.5" spans="1:21">
      <c r="A394" s="33" t="s">
        <v>376</v>
      </c>
      <c r="B394" s="33" t="s">
        <v>74</v>
      </c>
      <c r="C394" s="33" t="s">
        <v>53</v>
      </c>
      <c r="D394" s="43"/>
      <c r="E394" s="34" t="s">
        <v>378</v>
      </c>
      <c r="F394" s="35" t="s">
        <v>727</v>
      </c>
      <c r="G394" s="35" t="s">
        <v>727</v>
      </c>
      <c r="H394" s="36">
        <v>200000</v>
      </c>
      <c r="I394" s="36"/>
      <c r="J394" s="55"/>
      <c r="K394" s="55"/>
      <c r="L394" s="56">
        <f t="shared" si="21"/>
        <v>0</v>
      </c>
      <c r="M394" s="55">
        <v>0</v>
      </c>
      <c r="N394" s="36">
        <f t="shared" si="20"/>
        <v>200000</v>
      </c>
      <c r="O394" s="62"/>
      <c r="P394" s="62"/>
      <c r="Q394" s="62"/>
      <c r="R394" s="62"/>
      <c r="S394" s="78"/>
      <c r="T394" s="70"/>
      <c r="U394" s="68"/>
    </row>
    <row r="395" ht="22.5" spans="1:21">
      <c r="A395" s="33" t="s">
        <v>728</v>
      </c>
      <c r="B395" s="33" t="s">
        <v>186</v>
      </c>
      <c r="C395" s="33" t="s">
        <v>67</v>
      </c>
      <c r="D395" s="29" t="s">
        <v>729</v>
      </c>
      <c r="E395" s="34"/>
      <c r="F395" s="35" t="s">
        <v>730</v>
      </c>
      <c r="G395" s="35" t="s">
        <v>731</v>
      </c>
      <c r="H395" s="36">
        <v>670000</v>
      </c>
      <c r="I395" s="36"/>
      <c r="J395" s="36">
        <v>670000</v>
      </c>
      <c r="K395" s="55"/>
      <c r="L395" s="56">
        <f t="shared" si="21"/>
        <v>0</v>
      </c>
      <c r="M395" s="55">
        <v>670000</v>
      </c>
      <c r="N395" s="36">
        <f t="shared" si="20"/>
        <v>0</v>
      </c>
      <c r="O395" s="55">
        <v>670000</v>
      </c>
      <c r="P395" s="36"/>
      <c r="Q395" s="36"/>
      <c r="R395" s="36"/>
      <c r="S395" s="79">
        <v>670000</v>
      </c>
      <c r="T395" s="70"/>
      <c r="U395" s="68"/>
    </row>
    <row r="396" ht="22.5" spans="1:21">
      <c r="A396" s="37" t="s">
        <v>51</v>
      </c>
      <c r="B396" s="37" t="s">
        <v>52</v>
      </c>
      <c r="C396" s="37" t="s">
        <v>67</v>
      </c>
      <c r="D396" s="41" t="s">
        <v>732</v>
      </c>
      <c r="E396" s="38" t="s">
        <v>68</v>
      </c>
      <c r="F396" s="39" t="s">
        <v>733</v>
      </c>
      <c r="G396" s="39" t="s">
        <v>733</v>
      </c>
      <c r="H396" s="40">
        <v>100000</v>
      </c>
      <c r="I396" s="40"/>
      <c r="J396" s="57"/>
      <c r="K396" s="57"/>
      <c r="L396" s="56">
        <f t="shared" si="21"/>
        <v>0</v>
      </c>
      <c r="M396" s="55">
        <v>0</v>
      </c>
      <c r="N396" s="36">
        <f t="shared" si="20"/>
        <v>100000</v>
      </c>
      <c r="O396" s="145">
        <f>SUM(M396:M399)</f>
        <v>680000</v>
      </c>
      <c r="P396" s="145">
        <v>4161914.17</v>
      </c>
      <c r="Q396" s="145">
        <v>240000</v>
      </c>
      <c r="R396" s="145"/>
      <c r="S396" s="153">
        <f>SUM(O396:R399)</f>
        <v>5081914.17</v>
      </c>
      <c r="T396" s="72"/>
      <c r="U396" s="68"/>
    </row>
    <row r="397" ht="22.5" spans="1:21">
      <c r="A397" s="33" t="s">
        <v>51</v>
      </c>
      <c r="B397" s="33" t="s">
        <v>52</v>
      </c>
      <c r="C397" s="33" t="s">
        <v>53</v>
      </c>
      <c r="D397" s="42"/>
      <c r="E397" s="34" t="s">
        <v>55</v>
      </c>
      <c r="F397" s="35" t="s">
        <v>734</v>
      </c>
      <c r="G397" s="35" t="s">
        <v>734</v>
      </c>
      <c r="H397" s="36">
        <v>100000</v>
      </c>
      <c r="I397" s="36"/>
      <c r="J397" s="55"/>
      <c r="K397" s="36">
        <v>80000</v>
      </c>
      <c r="L397" s="56">
        <f t="shared" si="21"/>
        <v>67200</v>
      </c>
      <c r="M397" s="55">
        <v>80000</v>
      </c>
      <c r="N397" s="36">
        <f t="shared" si="20"/>
        <v>20000</v>
      </c>
      <c r="O397" s="146"/>
      <c r="P397" s="146"/>
      <c r="Q397" s="146"/>
      <c r="R397" s="146"/>
      <c r="S397" s="154"/>
      <c r="T397" s="70"/>
      <c r="U397" s="68"/>
    </row>
    <row r="398" ht="22.5" spans="1:21">
      <c r="A398" s="33" t="s">
        <v>51</v>
      </c>
      <c r="B398" s="33" t="s">
        <v>52</v>
      </c>
      <c r="C398" s="33" t="s">
        <v>53</v>
      </c>
      <c r="D398" s="42"/>
      <c r="E398" s="34" t="s">
        <v>55</v>
      </c>
      <c r="F398" s="35" t="s">
        <v>391</v>
      </c>
      <c r="G398" s="35" t="s">
        <v>391</v>
      </c>
      <c r="H398" s="36">
        <v>100000</v>
      </c>
      <c r="I398" s="36"/>
      <c r="J398" s="55"/>
      <c r="K398" s="36">
        <v>100000</v>
      </c>
      <c r="L398" s="56">
        <f t="shared" si="21"/>
        <v>84000</v>
      </c>
      <c r="M398" s="55">
        <v>100000</v>
      </c>
      <c r="N398" s="36">
        <f t="shared" si="20"/>
        <v>0</v>
      </c>
      <c r="O398" s="146"/>
      <c r="P398" s="146"/>
      <c r="Q398" s="146"/>
      <c r="R398" s="146"/>
      <c r="S398" s="154"/>
      <c r="T398" s="70"/>
      <c r="U398" s="68"/>
    </row>
    <row r="399" ht="22.5" spans="1:21">
      <c r="A399" s="33" t="s">
        <v>51</v>
      </c>
      <c r="B399" s="33" t="s">
        <v>52</v>
      </c>
      <c r="C399" s="33" t="s">
        <v>53</v>
      </c>
      <c r="D399" s="43"/>
      <c r="E399" s="34" t="s">
        <v>55</v>
      </c>
      <c r="F399" s="35" t="s">
        <v>735</v>
      </c>
      <c r="G399" s="35" t="s">
        <v>735</v>
      </c>
      <c r="H399" s="36">
        <v>500000</v>
      </c>
      <c r="I399" s="36"/>
      <c r="J399" s="55"/>
      <c r="K399" s="36">
        <v>500000</v>
      </c>
      <c r="L399" s="56">
        <f t="shared" si="21"/>
        <v>420000</v>
      </c>
      <c r="M399" s="55">
        <v>500000</v>
      </c>
      <c r="N399" s="36">
        <f t="shared" si="20"/>
        <v>0</v>
      </c>
      <c r="O399" s="147"/>
      <c r="P399" s="147"/>
      <c r="Q399" s="147"/>
      <c r="R399" s="147"/>
      <c r="S399" s="155"/>
      <c r="T399" s="70"/>
      <c r="U399" s="68"/>
    </row>
    <row r="400" ht="22.5" spans="1:21">
      <c r="A400" s="33" t="s">
        <v>232</v>
      </c>
      <c r="B400" s="33" t="s">
        <v>93</v>
      </c>
      <c r="C400" s="33" t="s">
        <v>53</v>
      </c>
      <c r="D400" s="41" t="s">
        <v>736</v>
      </c>
      <c r="E400" s="34" t="s">
        <v>737</v>
      </c>
      <c r="F400" s="124"/>
      <c r="G400" s="124"/>
      <c r="H400" s="125"/>
      <c r="I400" s="125"/>
      <c r="J400" s="125"/>
      <c r="K400" s="125"/>
      <c r="L400" s="56">
        <f t="shared" si="21"/>
        <v>0</v>
      </c>
      <c r="M400" s="125"/>
      <c r="N400" s="36">
        <f>H32-M32</f>
        <v>0</v>
      </c>
      <c r="O400" s="58">
        <f>SUM(M400:M404)</f>
        <v>100000</v>
      </c>
      <c r="P400" s="58">
        <v>431000.85</v>
      </c>
      <c r="Q400" s="58">
        <v>40000</v>
      </c>
      <c r="R400" s="58"/>
      <c r="S400" s="76">
        <f>SUM(O400:R404)</f>
        <v>571000.85</v>
      </c>
      <c r="T400" s="70"/>
      <c r="U400" s="68"/>
    </row>
    <row r="401" ht="22.5" spans="1:21">
      <c r="A401" s="33" t="s">
        <v>232</v>
      </c>
      <c r="B401" s="33" t="s">
        <v>93</v>
      </c>
      <c r="C401" s="33" t="s">
        <v>53</v>
      </c>
      <c r="D401" s="42"/>
      <c r="E401" s="34" t="s">
        <v>737</v>
      </c>
      <c r="F401" s="35" t="s">
        <v>738</v>
      </c>
      <c r="G401" s="35" t="s">
        <v>738</v>
      </c>
      <c r="H401" s="36">
        <v>100000</v>
      </c>
      <c r="I401" s="36"/>
      <c r="J401" s="55"/>
      <c r="K401" s="55"/>
      <c r="L401" s="56">
        <f t="shared" si="21"/>
        <v>0</v>
      </c>
      <c r="M401" s="55">
        <v>0</v>
      </c>
      <c r="N401" s="36">
        <f t="shared" si="20"/>
        <v>100000</v>
      </c>
      <c r="O401" s="60"/>
      <c r="P401" s="60"/>
      <c r="Q401" s="60"/>
      <c r="R401" s="60"/>
      <c r="S401" s="77"/>
      <c r="T401" s="70"/>
      <c r="U401" s="68"/>
    </row>
    <row r="402" ht="22.5" spans="1:21">
      <c r="A402" s="33" t="s">
        <v>232</v>
      </c>
      <c r="B402" s="33" t="s">
        <v>93</v>
      </c>
      <c r="C402" s="33" t="s">
        <v>53</v>
      </c>
      <c r="D402" s="42"/>
      <c r="E402" s="34" t="s">
        <v>737</v>
      </c>
      <c r="F402" s="35" t="s">
        <v>739</v>
      </c>
      <c r="G402" s="35" t="s">
        <v>739</v>
      </c>
      <c r="H402" s="36">
        <v>100000</v>
      </c>
      <c r="I402" s="36"/>
      <c r="J402" s="55"/>
      <c r="K402" s="55"/>
      <c r="L402" s="56">
        <f t="shared" si="21"/>
        <v>0</v>
      </c>
      <c r="M402" s="55">
        <v>0</v>
      </c>
      <c r="N402" s="36">
        <f t="shared" si="20"/>
        <v>100000</v>
      </c>
      <c r="O402" s="60"/>
      <c r="P402" s="60"/>
      <c r="Q402" s="60"/>
      <c r="R402" s="60"/>
      <c r="S402" s="77"/>
      <c r="T402" s="70"/>
      <c r="U402" s="68"/>
    </row>
    <row r="403" ht="22.5" spans="1:21">
      <c r="A403" s="33" t="s">
        <v>232</v>
      </c>
      <c r="B403" s="33" t="s">
        <v>93</v>
      </c>
      <c r="C403" s="33" t="s">
        <v>53</v>
      </c>
      <c r="D403" s="42"/>
      <c r="E403" s="34" t="s">
        <v>737</v>
      </c>
      <c r="F403" s="35" t="s">
        <v>740</v>
      </c>
      <c r="G403" s="35" t="s">
        <v>740</v>
      </c>
      <c r="H403" s="36">
        <v>200000</v>
      </c>
      <c r="I403" s="36"/>
      <c r="J403" s="55"/>
      <c r="K403" s="55"/>
      <c r="L403" s="56">
        <f t="shared" si="21"/>
        <v>0</v>
      </c>
      <c r="M403" s="55">
        <v>0</v>
      </c>
      <c r="N403" s="36">
        <f t="shared" si="20"/>
        <v>200000</v>
      </c>
      <c r="O403" s="60"/>
      <c r="P403" s="60"/>
      <c r="Q403" s="60"/>
      <c r="R403" s="60"/>
      <c r="S403" s="77"/>
      <c r="T403" s="70"/>
      <c r="U403" s="68"/>
    </row>
    <row r="404" ht="22.5" spans="1:21">
      <c r="A404" s="33" t="s">
        <v>232</v>
      </c>
      <c r="B404" s="33" t="s">
        <v>93</v>
      </c>
      <c r="C404" s="33" t="s">
        <v>53</v>
      </c>
      <c r="D404" s="43"/>
      <c r="E404" s="34" t="s">
        <v>737</v>
      </c>
      <c r="F404" s="35" t="s">
        <v>741</v>
      </c>
      <c r="G404" s="35" t="s">
        <v>741</v>
      </c>
      <c r="H404" s="36">
        <v>1000000</v>
      </c>
      <c r="I404" s="36"/>
      <c r="J404" s="55"/>
      <c r="K404" s="55">
        <v>100000</v>
      </c>
      <c r="L404" s="56">
        <f t="shared" si="21"/>
        <v>84000</v>
      </c>
      <c r="M404" s="55">
        <v>100000</v>
      </c>
      <c r="N404" s="36">
        <f t="shared" si="20"/>
        <v>900000</v>
      </c>
      <c r="O404" s="62"/>
      <c r="P404" s="62"/>
      <c r="Q404" s="62"/>
      <c r="R404" s="62"/>
      <c r="S404" s="78"/>
      <c r="T404" s="70"/>
      <c r="U404" s="68"/>
    </row>
    <row r="405" ht="22.5" spans="1:21">
      <c r="A405" s="126">
        <v>224</v>
      </c>
      <c r="B405" s="119" t="s">
        <v>74</v>
      </c>
      <c r="C405" s="33" t="s">
        <v>53</v>
      </c>
      <c r="D405" s="41" t="s">
        <v>742</v>
      </c>
      <c r="E405" s="34" t="s">
        <v>743</v>
      </c>
      <c r="F405" s="120" t="s">
        <v>744</v>
      </c>
      <c r="G405" s="120" t="s">
        <v>745</v>
      </c>
      <c r="H405" s="36">
        <v>90000</v>
      </c>
      <c r="I405" s="36"/>
      <c r="J405" s="55"/>
      <c r="K405" s="55"/>
      <c r="L405" s="56">
        <f t="shared" si="21"/>
        <v>0</v>
      </c>
      <c r="M405" s="55">
        <v>0</v>
      </c>
      <c r="N405" s="36">
        <f t="shared" si="20"/>
        <v>90000</v>
      </c>
      <c r="O405" s="58">
        <v>600000</v>
      </c>
      <c r="P405" s="58">
        <v>3257764.37</v>
      </c>
      <c r="Q405" s="58">
        <v>280000</v>
      </c>
      <c r="R405" s="58"/>
      <c r="S405" s="76">
        <f>SUM(O405:R407)</f>
        <v>4137764.37</v>
      </c>
      <c r="T405" s="70"/>
      <c r="U405" s="68"/>
    </row>
    <row r="406" ht="22.5" spans="1:21">
      <c r="A406" s="126">
        <v>224</v>
      </c>
      <c r="B406" s="119" t="s">
        <v>74</v>
      </c>
      <c r="C406" s="33" t="s">
        <v>53</v>
      </c>
      <c r="D406" s="42"/>
      <c r="E406" s="34" t="s">
        <v>743</v>
      </c>
      <c r="F406" s="120" t="s">
        <v>746</v>
      </c>
      <c r="G406" s="120" t="s">
        <v>747</v>
      </c>
      <c r="H406" s="36">
        <v>600000</v>
      </c>
      <c r="I406" s="36"/>
      <c r="J406" s="55"/>
      <c r="K406" s="36">
        <v>600000</v>
      </c>
      <c r="L406" s="56">
        <f t="shared" si="21"/>
        <v>504000</v>
      </c>
      <c r="M406" s="55">
        <v>600000</v>
      </c>
      <c r="N406" s="36">
        <f t="shared" si="20"/>
        <v>0</v>
      </c>
      <c r="O406" s="60"/>
      <c r="P406" s="60"/>
      <c r="Q406" s="60"/>
      <c r="R406" s="60"/>
      <c r="S406" s="77"/>
      <c r="T406" s="70"/>
      <c r="U406" s="68"/>
    </row>
    <row r="407" ht="22.5" spans="1:21">
      <c r="A407" s="127">
        <v>224</v>
      </c>
      <c r="B407" s="128" t="s">
        <v>74</v>
      </c>
      <c r="C407" s="129" t="s">
        <v>53</v>
      </c>
      <c r="D407" s="43"/>
      <c r="E407" s="34" t="s">
        <v>743</v>
      </c>
      <c r="F407" s="130" t="s">
        <v>748</v>
      </c>
      <c r="G407" s="130" t="s">
        <v>748</v>
      </c>
      <c r="H407" s="59">
        <v>100000</v>
      </c>
      <c r="I407" s="59"/>
      <c r="J407" s="58"/>
      <c r="K407" s="58"/>
      <c r="L407" s="56">
        <f t="shared" si="21"/>
        <v>0</v>
      </c>
      <c r="M407" s="55">
        <v>0</v>
      </c>
      <c r="N407" s="36">
        <f t="shared" si="20"/>
        <v>100000</v>
      </c>
      <c r="O407" s="62"/>
      <c r="P407" s="62"/>
      <c r="Q407" s="62"/>
      <c r="R407" s="62"/>
      <c r="S407" s="78"/>
      <c r="T407" s="70"/>
      <c r="U407" s="68"/>
    </row>
    <row r="408" ht="22.5" spans="1:21">
      <c r="A408" s="131">
        <v>212</v>
      </c>
      <c r="B408" s="132" t="s">
        <v>74</v>
      </c>
      <c r="C408" s="131">
        <v>99</v>
      </c>
      <c r="D408" s="133" t="s">
        <v>749</v>
      </c>
      <c r="E408" s="134" t="s">
        <v>750</v>
      </c>
      <c r="F408" s="134" t="s">
        <v>750</v>
      </c>
      <c r="G408" s="134" t="s">
        <v>750</v>
      </c>
      <c r="H408" s="36">
        <v>1619911.76</v>
      </c>
      <c r="I408" s="36"/>
      <c r="J408" s="148"/>
      <c r="K408" s="36">
        <v>1619911.76</v>
      </c>
      <c r="L408" s="56">
        <f t="shared" si="21"/>
        <v>1360725.8784</v>
      </c>
      <c r="M408" s="55">
        <v>1619911.76</v>
      </c>
      <c r="N408" s="36">
        <f t="shared" si="20"/>
        <v>0</v>
      </c>
      <c r="O408" s="149">
        <f>SUM(M408:M409)</f>
        <v>1740511.76</v>
      </c>
      <c r="P408" s="150">
        <v>123841931.03</v>
      </c>
      <c r="Q408" s="150">
        <v>15324000</v>
      </c>
      <c r="R408" s="150">
        <v>4217400</v>
      </c>
      <c r="S408" s="156">
        <f>SUM(O408:R409)</f>
        <v>145123842.79</v>
      </c>
      <c r="T408" s="71"/>
      <c r="U408" s="68"/>
    </row>
    <row r="409" ht="22.5" spans="1:21">
      <c r="A409" s="135">
        <v>212</v>
      </c>
      <c r="B409" s="136" t="s">
        <v>74</v>
      </c>
      <c r="C409" s="135">
        <v>99</v>
      </c>
      <c r="D409" s="137"/>
      <c r="E409" s="138" t="s">
        <v>751</v>
      </c>
      <c r="F409" s="139" t="s">
        <v>752</v>
      </c>
      <c r="G409" s="139" t="s">
        <v>753</v>
      </c>
      <c r="H409" s="59">
        <v>120600</v>
      </c>
      <c r="I409" s="59">
        <v>120600</v>
      </c>
      <c r="J409" s="58"/>
      <c r="K409" s="58"/>
      <c r="L409" s="56">
        <f t="shared" si="21"/>
        <v>0</v>
      </c>
      <c r="M409" s="58">
        <v>120600</v>
      </c>
      <c r="N409" s="36">
        <f t="shared" si="20"/>
        <v>0</v>
      </c>
      <c r="O409" s="151"/>
      <c r="P409" s="152"/>
      <c r="Q409" s="152"/>
      <c r="R409" s="152"/>
      <c r="S409" s="157"/>
      <c r="T409" s="71"/>
      <c r="U409" s="68"/>
    </row>
    <row r="410" ht="24" customHeight="1" spans="1:21">
      <c r="A410" s="140">
        <v>210</v>
      </c>
      <c r="B410" s="33" t="s">
        <v>93</v>
      </c>
      <c r="C410" s="33" t="s">
        <v>53</v>
      </c>
      <c r="D410" s="141" t="s">
        <v>754</v>
      </c>
      <c r="E410" s="141" t="s">
        <v>754</v>
      </c>
      <c r="F410" s="124"/>
      <c r="G410" s="124"/>
      <c r="H410" s="36"/>
      <c r="I410" s="36"/>
      <c r="J410" s="55"/>
      <c r="K410" s="55"/>
      <c r="L410" s="56">
        <f t="shared" si="21"/>
        <v>0</v>
      </c>
      <c r="M410" s="55"/>
      <c r="N410" s="36">
        <f t="shared" si="20"/>
        <v>0</v>
      </c>
      <c r="O410" s="55"/>
      <c r="P410" s="36">
        <v>10557550.71</v>
      </c>
      <c r="Q410" s="36">
        <v>1298000</v>
      </c>
      <c r="R410" s="36"/>
      <c r="S410" s="79">
        <f>SUM(P410:R410)</f>
        <v>11855550.71</v>
      </c>
      <c r="T410" s="158"/>
      <c r="U410" s="68"/>
    </row>
    <row r="411" ht="22.5" spans="1:21">
      <c r="A411" s="142">
        <v>212</v>
      </c>
      <c r="B411" s="129" t="s">
        <v>74</v>
      </c>
      <c r="C411" s="129" t="s">
        <v>67</v>
      </c>
      <c r="D411" s="143" t="s">
        <v>755</v>
      </c>
      <c r="E411" s="143" t="s">
        <v>755</v>
      </c>
      <c r="F411" s="144"/>
      <c r="G411" s="144"/>
      <c r="H411" s="59"/>
      <c r="I411" s="59"/>
      <c r="J411" s="58"/>
      <c r="K411" s="58"/>
      <c r="L411" s="56">
        <f t="shared" si="21"/>
        <v>0</v>
      </c>
      <c r="M411" s="58"/>
      <c r="N411" s="36">
        <f t="shared" si="20"/>
        <v>0</v>
      </c>
      <c r="O411" s="58"/>
      <c r="P411" s="59">
        <v>54896519.59</v>
      </c>
      <c r="Q411" s="59">
        <v>4843997</v>
      </c>
      <c r="R411" s="59"/>
      <c r="S411" s="73">
        <f>SUM(O411:R411)</f>
        <v>59740516.59</v>
      </c>
      <c r="T411" s="158"/>
      <c r="U411" s="68"/>
    </row>
    <row r="412" ht="22.5" spans="1:21">
      <c r="A412" s="140"/>
      <c r="B412" s="140"/>
      <c r="C412" s="140"/>
      <c r="D412" s="141"/>
      <c r="E412" s="104"/>
      <c r="F412" s="124"/>
      <c r="G412" s="35" t="s">
        <v>756</v>
      </c>
      <c r="H412" s="36">
        <f>SUM(H4:H411)</f>
        <v>1294345703.97</v>
      </c>
      <c r="I412" s="36">
        <f>SUM(I4:I411)</f>
        <v>925902300</v>
      </c>
      <c r="J412" s="55">
        <f>SUM(J4:J411)</f>
        <v>94256660.24</v>
      </c>
      <c r="K412" s="55">
        <f>SUM(K4:K411)</f>
        <v>116805371.12</v>
      </c>
      <c r="L412" s="56">
        <f t="shared" si="21"/>
        <v>98116511.7408</v>
      </c>
      <c r="M412" s="55">
        <f t="shared" ref="M412:S412" si="22">SUM(M4:M411)</f>
        <v>907564331.36</v>
      </c>
      <c r="N412" s="36">
        <f t="shared" si="22"/>
        <v>387181372.61</v>
      </c>
      <c r="O412" s="55">
        <f t="shared" si="22"/>
        <v>907564331.36</v>
      </c>
      <c r="P412" s="55">
        <f t="shared" si="22"/>
        <v>404579310.64</v>
      </c>
      <c r="Q412" s="55">
        <f t="shared" si="22"/>
        <v>53731958</v>
      </c>
      <c r="R412" s="55">
        <f t="shared" si="22"/>
        <v>4217400</v>
      </c>
      <c r="S412" s="36">
        <f t="shared" si="22"/>
        <v>1370093000</v>
      </c>
      <c r="T412" s="158"/>
      <c r="U412" s="68"/>
    </row>
  </sheetData>
  <autoFilter ref="U1:U412">
    <extLst/>
  </autoFilter>
  <mergeCells count="278">
    <mergeCell ref="D1:T1"/>
    <mergeCell ref="A2:C2"/>
    <mergeCell ref="D2:D3"/>
    <mergeCell ref="D4:D16"/>
    <mergeCell ref="D17:D22"/>
    <mergeCell ref="D23:D27"/>
    <mergeCell ref="D28:D35"/>
    <mergeCell ref="D37:D41"/>
    <mergeCell ref="D42:D75"/>
    <mergeCell ref="D76:D87"/>
    <mergeCell ref="D88:D100"/>
    <mergeCell ref="D101:D109"/>
    <mergeCell ref="D110:D123"/>
    <mergeCell ref="D124:D129"/>
    <mergeCell ref="D130:D131"/>
    <mergeCell ref="D132:D138"/>
    <mergeCell ref="D139:D148"/>
    <mergeCell ref="D149:D156"/>
    <mergeCell ref="D157:D162"/>
    <mergeCell ref="D163:D167"/>
    <mergeCell ref="D168:D177"/>
    <mergeCell ref="D179:D182"/>
    <mergeCell ref="D183:D189"/>
    <mergeCell ref="D190:D192"/>
    <mergeCell ref="D193:D198"/>
    <mergeCell ref="D199:D226"/>
    <mergeCell ref="D227:D230"/>
    <mergeCell ref="D231:D239"/>
    <mergeCell ref="D240:D256"/>
    <mergeCell ref="D257:D271"/>
    <mergeCell ref="D273:D275"/>
    <mergeCell ref="D276:D288"/>
    <mergeCell ref="D289:D308"/>
    <mergeCell ref="D309:D317"/>
    <mergeCell ref="D318:D327"/>
    <mergeCell ref="D329:D335"/>
    <mergeCell ref="D336:D350"/>
    <mergeCell ref="D351:D361"/>
    <mergeCell ref="D363:D365"/>
    <mergeCell ref="D368:D375"/>
    <mergeCell ref="D376:D385"/>
    <mergeCell ref="D387:D394"/>
    <mergeCell ref="D396:D399"/>
    <mergeCell ref="D400:D404"/>
    <mergeCell ref="D405:D407"/>
    <mergeCell ref="D408:D409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O4:O16"/>
    <mergeCell ref="O17:O22"/>
    <mergeCell ref="O23:O27"/>
    <mergeCell ref="O28:O35"/>
    <mergeCell ref="O37:O41"/>
    <mergeCell ref="O42:O75"/>
    <mergeCell ref="O76:O87"/>
    <mergeCell ref="O88:O100"/>
    <mergeCell ref="O101:O109"/>
    <mergeCell ref="O110:O123"/>
    <mergeCell ref="O124:O129"/>
    <mergeCell ref="O130:O131"/>
    <mergeCell ref="O132:O138"/>
    <mergeCell ref="O139:O148"/>
    <mergeCell ref="O149:O156"/>
    <mergeCell ref="O157:O162"/>
    <mergeCell ref="O163:O167"/>
    <mergeCell ref="O168:O177"/>
    <mergeCell ref="O179:O182"/>
    <mergeCell ref="O183:O189"/>
    <mergeCell ref="O190:O192"/>
    <mergeCell ref="O193:O198"/>
    <mergeCell ref="O199:O226"/>
    <mergeCell ref="O227:O230"/>
    <mergeCell ref="O231:O239"/>
    <mergeCell ref="O240:O256"/>
    <mergeCell ref="O257:O271"/>
    <mergeCell ref="O273:O275"/>
    <mergeCell ref="O276:O288"/>
    <mergeCell ref="O289:O308"/>
    <mergeCell ref="O309:O317"/>
    <mergeCell ref="O318:O327"/>
    <mergeCell ref="O329:O335"/>
    <mergeCell ref="O336:O350"/>
    <mergeCell ref="O351:O361"/>
    <mergeCell ref="O363:O365"/>
    <mergeCell ref="O368:O375"/>
    <mergeCell ref="O376:O385"/>
    <mergeCell ref="O387:O394"/>
    <mergeCell ref="O396:O399"/>
    <mergeCell ref="O400:O404"/>
    <mergeCell ref="O405:O407"/>
    <mergeCell ref="O408:O409"/>
    <mergeCell ref="P2:P3"/>
    <mergeCell ref="P4:P16"/>
    <mergeCell ref="P17:P22"/>
    <mergeCell ref="P23:P27"/>
    <mergeCell ref="P28:P35"/>
    <mergeCell ref="P37:P41"/>
    <mergeCell ref="P42:P75"/>
    <mergeCell ref="P76:P87"/>
    <mergeCell ref="P88:P100"/>
    <mergeCell ref="P101:P109"/>
    <mergeCell ref="P110:P123"/>
    <mergeCell ref="P124:P129"/>
    <mergeCell ref="P130:P131"/>
    <mergeCell ref="P132:P138"/>
    <mergeCell ref="P139:P148"/>
    <mergeCell ref="P149:P156"/>
    <mergeCell ref="P157:P162"/>
    <mergeCell ref="P163:P167"/>
    <mergeCell ref="P168:P177"/>
    <mergeCell ref="P179:P182"/>
    <mergeCell ref="P183:P189"/>
    <mergeCell ref="P190:P192"/>
    <mergeCell ref="P193:P198"/>
    <mergeCell ref="P199:P226"/>
    <mergeCell ref="P227:P230"/>
    <mergeCell ref="P231:P239"/>
    <mergeCell ref="P240:P256"/>
    <mergeCell ref="P257:P271"/>
    <mergeCell ref="P273:P275"/>
    <mergeCell ref="P276:P288"/>
    <mergeCell ref="P289:P308"/>
    <mergeCell ref="P309:P317"/>
    <mergeCell ref="P318:P327"/>
    <mergeCell ref="P329:P335"/>
    <mergeCell ref="P336:P350"/>
    <mergeCell ref="P351:P361"/>
    <mergeCell ref="P363:P365"/>
    <mergeCell ref="P368:P375"/>
    <mergeCell ref="P376:P385"/>
    <mergeCell ref="P387:P394"/>
    <mergeCell ref="P396:P399"/>
    <mergeCell ref="P400:P404"/>
    <mergeCell ref="P405:P407"/>
    <mergeCell ref="P408:P409"/>
    <mergeCell ref="Q2:Q3"/>
    <mergeCell ref="Q4:Q16"/>
    <mergeCell ref="Q17:Q22"/>
    <mergeCell ref="Q23:Q27"/>
    <mergeCell ref="Q28:Q35"/>
    <mergeCell ref="Q37:Q41"/>
    <mergeCell ref="Q42:Q75"/>
    <mergeCell ref="Q76:Q87"/>
    <mergeCell ref="Q88:Q100"/>
    <mergeCell ref="Q101:Q109"/>
    <mergeCell ref="Q110:Q123"/>
    <mergeCell ref="Q124:Q129"/>
    <mergeCell ref="Q130:Q131"/>
    <mergeCell ref="Q132:Q138"/>
    <mergeCell ref="Q139:Q148"/>
    <mergeCell ref="Q149:Q156"/>
    <mergeCell ref="Q157:Q162"/>
    <mergeCell ref="Q163:Q167"/>
    <mergeCell ref="Q168:Q177"/>
    <mergeCell ref="Q179:Q182"/>
    <mergeCell ref="Q183:Q189"/>
    <mergeCell ref="Q190:Q192"/>
    <mergeCell ref="Q193:Q198"/>
    <mergeCell ref="Q199:Q226"/>
    <mergeCell ref="Q227:Q230"/>
    <mergeCell ref="Q231:Q239"/>
    <mergeCell ref="Q240:Q256"/>
    <mergeCell ref="Q257:Q271"/>
    <mergeCell ref="Q273:Q275"/>
    <mergeCell ref="Q276:Q288"/>
    <mergeCell ref="Q289:Q308"/>
    <mergeCell ref="Q309:Q317"/>
    <mergeCell ref="Q318:Q327"/>
    <mergeCell ref="Q329:Q335"/>
    <mergeCell ref="Q336:Q350"/>
    <mergeCell ref="Q351:Q361"/>
    <mergeCell ref="Q363:Q365"/>
    <mergeCell ref="Q368:Q375"/>
    <mergeCell ref="Q376:Q385"/>
    <mergeCell ref="Q387:Q394"/>
    <mergeCell ref="Q396:Q399"/>
    <mergeCell ref="Q400:Q404"/>
    <mergeCell ref="Q405:Q407"/>
    <mergeCell ref="Q408:Q409"/>
    <mergeCell ref="R2:R3"/>
    <mergeCell ref="R4:R16"/>
    <mergeCell ref="R17:R22"/>
    <mergeCell ref="R23:R27"/>
    <mergeCell ref="R28:R35"/>
    <mergeCell ref="R37:R41"/>
    <mergeCell ref="R42:R75"/>
    <mergeCell ref="R76:R87"/>
    <mergeCell ref="R88:R100"/>
    <mergeCell ref="R101:R109"/>
    <mergeCell ref="R110:R123"/>
    <mergeCell ref="R124:R129"/>
    <mergeCell ref="R130:R131"/>
    <mergeCell ref="R132:R138"/>
    <mergeCell ref="R139:R148"/>
    <mergeCell ref="R149:R156"/>
    <mergeCell ref="R157:R162"/>
    <mergeCell ref="R163:R167"/>
    <mergeCell ref="R168:R177"/>
    <mergeCell ref="R179:R182"/>
    <mergeCell ref="R183:R189"/>
    <mergeCell ref="R190:R192"/>
    <mergeCell ref="R193:R198"/>
    <mergeCell ref="R199:R226"/>
    <mergeCell ref="R227:R230"/>
    <mergeCell ref="R231:R239"/>
    <mergeCell ref="R240:R256"/>
    <mergeCell ref="R257:R271"/>
    <mergeCell ref="R273:R275"/>
    <mergeCell ref="R276:R288"/>
    <mergeCell ref="R289:R308"/>
    <mergeCell ref="R309:R317"/>
    <mergeCell ref="R318:R327"/>
    <mergeCell ref="R329:R335"/>
    <mergeCell ref="R336:R350"/>
    <mergeCell ref="R351:R361"/>
    <mergeCell ref="R363:R365"/>
    <mergeCell ref="R368:R375"/>
    <mergeCell ref="R376:R385"/>
    <mergeCell ref="R387:R394"/>
    <mergeCell ref="R396:R399"/>
    <mergeCell ref="R400:R404"/>
    <mergeCell ref="R405:R407"/>
    <mergeCell ref="R408:R409"/>
    <mergeCell ref="S2:S3"/>
    <mergeCell ref="S4:S16"/>
    <mergeCell ref="S17:S22"/>
    <mergeCell ref="S23:S27"/>
    <mergeCell ref="S28:S35"/>
    <mergeCell ref="S37:S41"/>
    <mergeCell ref="S42:S75"/>
    <mergeCell ref="S76:S87"/>
    <mergeCell ref="S88:S100"/>
    <mergeCell ref="S101:S109"/>
    <mergeCell ref="S110:S123"/>
    <mergeCell ref="S124:S129"/>
    <mergeCell ref="S130:S131"/>
    <mergeCell ref="S132:S138"/>
    <mergeCell ref="S139:S148"/>
    <mergeCell ref="S149:S156"/>
    <mergeCell ref="S157:S162"/>
    <mergeCell ref="S163:S167"/>
    <mergeCell ref="S168:S177"/>
    <mergeCell ref="S179:S182"/>
    <mergeCell ref="S183:S189"/>
    <mergeCell ref="S190:S192"/>
    <mergeCell ref="S193:S198"/>
    <mergeCell ref="S199:S226"/>
    <mergeCell ref="S227:S230"/>
    <mergeCell ref="S231:S239"/>
    <mergeCell ref="S240:S256"/>
    <mergeCell ref="S257:S271"/>
    <mergeCell ref="S273:S275"/>
    <mergeCell ref="S276:S288"/>
    <mergeCell ref="S289:S301"/>
    <mergeCell ref="S309:S317"/>
    <mergeCell ref="S318:S327"/>
    <mergeCell ref="S329:S335"/>
    <mergeCell ref="S336:S350"/>
    <mergeCell ref="S351:S361"/>
    <mergeCell ref="S363:S365"/>
    <mergeCell ref="S368:S375"/>
    <mergeCell ref="S376:S385"/>
    <mergeCell ref="S387:S394"/>
    <mergeCell ref="S396:S399"/>
    <mergeCell ref="S400:S404"/>
    <mergeCell ref="S405:S407"/>
    <mergeCell ref="S408:S409"/>
    <mergeCell ref="T2:T3"/>
    <mergeCell ref="U2:U3"/>
  </mergeCells>
  <pageMargins left="0.700694444444445" right="0.700694444444445" top="0.751388888888889" bottom="0.751388888888889" header="0.298611111111111" footer="0.298611111111111"/>
  <pageSetup paperSize="9" scale="2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9" sqref="J9"/>
    </sheetView>
  </sheetViews>
  <sheetFormatPr defaultColWidth="9" defaultRowHeight="13.5" outlineLevelCol="7"/>
  <cols>
    <col min="2" max="2" width="35.25" customWidth="1"/>
    <col min="3" max="3" width="31.125" customWidth="1"/>
    <col min="4" max="4" width="28.375" customWidth="1"/>
    <col min="5" max="5" width="16" customWidth="1"/>
    <col min="8" max="8" width="16" customWidth="1"/>
  </cols>
  <sheetData>
    <row r="1" s="1" customFormat="1" ht="25.5" spans="1:8">
      <c r="A1" s="2" t="s">
        <v>30</v>
      </c>
      <c r="B1" s="2"/>
      <c r="C1" s="2" t="s">
        <v>757</v>
      </c>
      <c r="D1" s="2" t="s">
        <v>757</v>
      </c>
      <c r="E1" s="2" t="s">
        <v>34</v>
      </c>
      <c r="F1" s="2"/>
      <c r="G1" s="2"/>
      <c r="H1" s="2" t="s">
        <v>758</v>
      </c>
    </row>
    <row r="2" ht="50.25" customHeight="1" spans="1:8">
      <c r="A2" s="3" t="s">
        <v>658</v>
      </c>
      <c r="B2" s="4" t="s">
        <v>659</v>
      </c>
      <c r="C2" s="5" t="s">
        <v>660</v>
      </c>
      <c r="D2" s="4" t="s">
        <v>660</v>
      </c>
      <c r="E2" s="6">
        <v>150000</v>
      </c>
      <c r="F2" s="7"/>
      <c r="G2" s="8"/>
      <c r="H2" s="9">
        <v>50000</v>
      </c>
    </row>
    <row r="3" ht="14.25" spans="1:8">
      <c r="A3" s="3"/>
      <c r="B3" s="4" t="s">
        <v>659</v>
      </c>
      <c r="C3" s="5" t="s">
        <v>661</v>
      </c>
      <c r="D3" s="4" t="s">
        <v>661</v>
      </c>
      <c r="E3" s="6">
        <v>50000</v>
      </c>
      <c r="F3" s="7"/>
      <c r="G3" s="8"/>
      <c r="H3" s="10"/>
    </row>
    <row r="4" ht="14.25" spans="1:8">
      <c r="A4" s="3"/>
      <c r="B4" s="4" t="s">
        <v>659</v>
      </c>
      <c r="C4" s="5" t="s">
        <v>662</v>
      </c>
      <c r="D4" s="4" t="s">
        <v>662</v>
      </c>
      <c r="E4" s="6">
        <v>50000</v>
      </c>
      <c r="F4" s="7"/>
      <c r="G4" s="8"/>
      <c r="H4" s="10"/>
    </row>
    <row r="5" ht="14.25" spans="1:8">
      <c r="A5" s="3"/>
      <c r="B5" s="4" t="s">
        <v>659</v>
      </c>
      <c r="C5" s="5" t="s">
        <v>663</v>
      </c>
      <c r="D5" s="4" t="s">
        <v>663</v>
      </c>
      <c r="E5" s="6">
        <v>10000</v>
      </c>
      <c r="F5" s="7"/>
      <c r="G5" s="8"/>
      <c r="H5" s="9">
        <v>10000</v>
      </c>
    </row>
    <row r="6" ht="78.75" customHeight="1" spans="1:8">
      <c r="A6" s="3"/>
      <c r="B6" s="4" t="s">
        <v>659</v>
      </c>
      <c r="C6" s="5" t="s">
        <v>431</v>
      </c>
      <c r="D6" s="4" t="s">
        <v>664</v>
      </c>
      <c r="E6" s="6">
        <v>280000</v>
      </c>
      <c r="F6" s="7"/>
      <c r="G6" s="8"/>
      <c r="H6" s="10">
        <v>50000</v>
      </c>
    </row>
    <row r="7" ht="14.25" spans="1:8">
      <c r="A7" s="3"/>
      <c r="B7" s="4" t="s">
        <v>659</v>
      </c>
      <c r="C7" s="5" t="s">
        <v>665</v>
      </c>
      <c r="D7" s="4" t="s">
        <v>665</v>
      </c>
      <c r="E7" s="6">
        <v>20000</v>
      </c>
      <c r="F7" s="7"/>
      <c r="G7" s="8"/>
      <c r="H7" s="10"/>
    </row>
    <row r="8" ht="14.25" spans="1:8">
      <c r="A8" s="3"/>
      <c r="B8" s="4" t="s">
        <v>659</v>
      </c>
      <c r="C8" s="5" t="s">
        <v>666</v>
      </c>
      <c r="D8" s="4" t="s">
        <v>666</v>
      </c>
      <c r="E8" s="6">
        <v>200000</v>
      </c>
      <c r="F8" s="7"/>
      <c r="G8" s="8"/>
      <c r="H8" s="10"/>
    </row>
    <row r="9" ht="14.25" spans="1:8">
      <c r="A9" s="3"/>
      <c r="B9" s="4" t="s">
        <v>659</v>
      </c>
      <c r="C9" s="5" t="s">
        <v>667</v>
      </c>
      <c r="D9" s="4" t="s">
        <v>667</v>
      </c>
      <c r="E9" s="6">
        <v>300000</v>
      </c>
      <c r="F9" s="7"/>
      <c r="G9" s="8"/>
      <c r="H9" s="9">
        <v>100000</v>
      </c>
    </row>
    <row r="10" ht="28.5" spans="1:8">
      <c r="A10" s="3"/>
      <c r="B10" s="4" t="s">
        <v>659</v>
      </c>
      <c r="C10" s="5" t="s">
        <v>668</v>
      </c>
      <c r="D10" s="4" t="s">
        <v>668</v>
      </c>
      <c r="E10" s="6">
        <v>10000</v>
      </c>
      <c r="F10" s="7"/>
      <c r="G10" s="8"/>
      <c r="H10" s="9">
        <v>10000</v>
      </c>
    </row>
    <row r="11" ht="14.25" spans="1:8">
      <c r="A11" s="3"/>
      <c r="B11" s="4" t="s">
        <v>659</v>
      </c>
      <c r="C11" s="5" t="s">
        <v>669</v>
      </c>
      <c r="D11" s="4" t="s">
        <v>669</v>
      </c>
      <c r="E11" s="6">
        <v>91000</v>
      </c>
      <c r="F11" s="7"/>
      <c r="G11" s="8"/>
      <c r="H11" s="10"/>
    </row>
    <row r="12" ht="14.25" spans="1:8">
      <c r="A12" s="3"/>
      <c r="B12" s="4" t="s">
        <v>659</v>
      </c>
      <c r="C12" s="5" t="s">
        <v>670</v>
      </c>
      <c r="D12" s="4" t="s">
        <v>670</v>
      </c>
      <c r="E12" s="6">
        <v>160000</v>
      </c>
      <c r="F12" s="7"/>
      <c r="G12" s="8"/>
      <c r="H12" s="10"/>
    </row>
  </sheetData>
  <mergeCells count="1">
    <mergeCell ref="A2:A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最终版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2020-02-14T07:24:00Z</dcterms:created>
  <cp:lastPrinted>2020-04-02T02:12:00Z</cp:lastPrinted>
  <dcterms:modified xsi:type="dcterms:W3CDTF">2020-04-24T04:04:30Z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