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8784" activeTab="1"/>
  </bookViews>
  <sheets>
    <sheet name="1资金来源" sheetId="33" r:id="rId1"/>
    <sheet name="2明细表" sheetId="28" r:id="rId2"/>
    <sheet name="3示范县统计表" sheetId="34" r:id="rId3"/>
    <sheet name="4项目资产后续管理统计表" sheetId="35" r:id="rId4"/>
  </sheets>
  <definedNames>
    <definedName name="_xlnm._FilterDatabase" localSheetId="1" hidden="1">'2明细表'!$A$1:$AD$38</definedName>
    <definedName name="_xlnm.Print_Titles" localSheetId="1">'2明细表'!$3:$5</definedName>
    <definedName name="_xlnm.Print_Area" localSheetId="3">'4项目资产后续管理统计表'!$A$1:$J$30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<sst xmlns="http://schemas.openxmlformats.org/spreadsheetml/2006/main" count="592" uniqueCount="331">
  <si>
    <t>附件：一</t>
  </si>
  <si>
    <r>
      <rPr>
        <b/>
        <sz val="18"/>
        <color rgb="FF000000"/>
        <rFont val="宋体"/>
        <charset val="134"/>
      </rPr>
      <t xml:space="preserve">西藏自治区 </t>
    </r>
    <r>
      <rPr>
        <b/>
        <u/>
        <sz val="18"/>
        <color rgb="FF000000"/>
        <rFont val="宋体"/>
        <charset val="134"/>
      </rPr>
      <t xml:space="preserve">   昌都市丁青县  </t>
    </r>
    <r>
      <rPr>
        <b/>
        <sz val="18"/>
        <color rgb="FF000000"/>
        <rFont val="宋体"/>
        <charset val="134"/>
      </rPr>
      <t>2024年脱贫县财政衔接推进乡村振兴补助资金来源细表（第一批）</t>
    </r>
  </si>
  <si>
    <t xml:space="preserve">填报单位（盖章）：昌都市丁青县财政局、昌都市丁青县乡村振兴局          </t>
  </si>
  <si>
    <t xml:space="preserve">                                    单位：万元</t>
  </si>
  <si>
    <t>序号</t>
  </si>
  <si>
    <t>财政资金名称</t>
  </si>
  <si>
    <t>2023年度资金（万元）</t>
  </si>
  <si>
    <t>2024年度资金（万元）</t>
  </si>
  <si>
    <t>备注</t>
  </si>
  <si>
    <t>总规模</t>
  </si>
  <si>
    <t>脱贫县衔接资金规模</t>
  </si>
  <si>
    <t>第一批脱贫县计划衔接资金规模</t>
  </si>
  <si>
    <t>第一批脱贫县已安排衔接资金规模</t>
  </si>
  <si>
    <t>栏次</t>
  </si>
  <si>
    <t>2≥3</t>
  </si>
  <si>
    <t>4＞5</t>
  </si>
  <si>
    <t>5≥6</t>
  </si>
  <si>
    <t>一</t>
  </si>
  <si>
    <t>中央财政资金小计</t>
  </si>
  <si>
    <t>衔接推进乡村振兴补助资金</t>
  </si>
  <si>
    <t>水利发展资金</t>
  </si>
  <si>
    <t>农业生产发展资金（不含耕地地力保护补贴、农机购置补贴、支持适度规模经营、有机肥替代、农机深耕深松、产业兴村强县示范行动、畜禽粪污综合利用、现代农业产业园、耕地休耕）</t>
  </si>
  <si>
    <t>林业改革发展资金[不含天然林保护管理（天保工程区管护、天然林停伐管护）]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</si>
  <si>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</si>
  <si>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</si>
  <si>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</si>
  <si>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</si>
  <si>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</si>
  <si>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农房提升补助资金</t>
  </si>
  <si>
    <t>中央专项彩票公益金支持扶贫资金</t>
  </si>
  <si>
    <t>产粮大县奖励资金</t>
  </si>
  <si>
    <t>生猪（牛羊）调出大县奖励
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</si>
  <si>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</si>
  <si>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</si>
  <si>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</si>
  <si>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</si>
  <si>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</si>
  <si>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</si>
  <si>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</si>
  <si>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</si>
  <si>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</si>
  <si>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</si>
  <si>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</si>
  <si>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</si>
  <si>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</si>
  <si>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</si>
  <si>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</si>
  <si>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</si>
  <si>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</si>
  <si>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</si>
  <si>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</si>
  <si>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</si>
  <si>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</si>
  <si>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</si>
  <si>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</si>
  <si>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</si>
  <si>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</si>
  <si>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自治区财政资金小计</t>
  </si>
  <si>
    <t>水利发展资金（农田水利、灌溉工程、水利工程运行维护和水土保持）</t>
  </si>
  <si>
    <t>农业生产发展资金（含现代农业生产、农技推广与服务补助及其他农业支出）</t>
  </si>
  <si>
    <t>林业改革发展资金（含重点区域造林、防沙治沙）</t>
  </si>
  <si>
    <t>农田建设补助（含农业综合开发资金）</t>
  </si>
  <si>
    <t>农村公益事业</t>
  </si>
  <si>
    <t>自治区彩票公益金支持扶贫开发</t>
  </si>
  <si>
    <t>旅游发展资金</t>
  </si>
  <si>
    <t>自治区强基惠民经费</t>
  </si>
  <si>
    <t>农民技能培训补助经费</t>
  </si>
  <si>
    <t>应用技术研究与开发专项资金（原农科三费）</t>
  </si>
  <si>
    <t>其他涉农资金</t>
  </si>
  <si>
    <t>三</t>
  </si>
  <si>
    <t>地（市）级资金小计</t>
  </si>
  <si>
    <t>农牧业专项资金</t>
  </si>
  <si>
    <t>林业发展资金</t>
  </si>
  <si>
    <t>技能及就业培训资金</t>
  </si>
  <si>
    <t>农业科技发展资金</t>
  </si>
  <si>
    <t>其他涉农资金（盘活资金）</t>
  </si>
  <si>
    <t>四</t>
  </si>
  <si>
    <t>县（区）级资金小计</t>
  </si>
  <si>
    <t>其他涉农资金(本级整合资金)</t>
  </si>
  <si>
    <t>五</t>
  </si>
  <si>
    <t>四级合计</t>
  </si>
  <si>
    <t>其中用于建档立卡脱贫村的资金规模</t>
  </si>
  <si>
    <t>其中用于脱贫村人口的资金规模</t>
  </si>
  <si>
    <t>填表说明：</t>
  </si>
  <si>
    <t>1.省级须汇总本省所有试点县情况。</t>
  </si>
  <si>
    <t>2.四级合计中用于建档立卡脱贫村的资金规模：是指用于脱贫村的所有项目（含对农户直接帮扶项目）的资金规模。</t>
  </si>
  <si>
    <t>3.四级合计中用于脱贫村人口的资金规模：是指用于试点县对脱贫村人口直接帮扶项目的资金规模。</t>
  </si>
  <si>
    <t>4.用于建档立卡脱贫村的资金和脱贫村人口的资金因有重复统计部分，两者之和应大于四级合计。</t>
  </si>
  <si>
    <t>5.本表由地（市）财政会同乡村振兴部门填报，以县（区）为单位，地（市）汇总完成后，报送自治区财政厅农业处、自治区乡村振兴计财处。</t>
  </si>
  <si>
    <t>西藏自治区2024年丁青县财政衔接推进乡村振兴补助资金进度明细表</t>
  </si>
  <si>
    <t>填报单位：西藏自治区丁青县乡村振兴局</t>
  </si>
  <si>
    <t>金额单位：万元</t>
  </si>
  <si>
    <t>县（区)、乡（镇）名称</t>
  </si>
  <si>
    <t>项目名称</t>
  </si>
  <si>
    <t>建设地点（所在乡村名）</t>
  </si>
  <si>
    <t>项目建设内容</t>
  </si>
  <si>
    <t>项目性质      （新建或续建）</t>
  </si>
  <si>
    <t>项目主管部门</t>
  </si>
  <si>
    <t>项目                            责任人</t>
  </si>
  <si>
    <t xml:space="preserve">项目                                开工时间     </t>
  </si>
  <si>
    <t xml:space="preserve">预计                                   竣工时间    </t>
  </si>
  <si>
    <t>财政衔接推进乡村振兴补助资金来源及金额</t>
  </si>
  <si>
    <t>投资计划(万元)</t>
  </si>
  <si>
    <t>项目实施情况</t>
  </si>
  <si>
    <t>现阶段进展情况（包括：已完工、已开工、已开标未开工、已挂网、待挂网、待下概批、未完成前期工作）</t>
  </si>
  <si>
    <t>整合资金                              支出金额                                     （万元）</t>
  </si>
  <si>
    <t>其中中央财政衔接资金                              支出金额                                     （万元）</t>
  </si>
  <si>
    <t>其中自治区财政衔接资金                              支出金额                                     （万元）</t>
  </si>
  <si>
    <t>项目                    个数</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</si>
  <si>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</si>
  <si>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</si>
  <si>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</si>
  <si>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</si>
  <si>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</si>
  <si>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</si>
  <si>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</si>
  <si>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</si>
  <si>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</si>
  <si>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</si>
  <si>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</si>
  <si>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</si>
  <si>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正式开工时间</t>
  </si>
  <si>
    <t>完成资                           金额                                    （万元）</t>
  </si>
  <si>
    <t>项目建设完成                      进度（%）</t>
  </si>
  <si>
    <t>行次</t>
  </si>
  <si>
    <t>一、丁青县（25）</t>
  </si>
  <si>
    <t>(一)生产发展类（含产业基础设施配套类）（9）</t>
  </si>
  <si>
    <t>丁青县丁青镇</t>
  </si>
  <si>
    <t>丁青县布托温泉乡村康养项目</t>
  </si>
  <si>
    <t>丁青县丁青镇布托村</t>
  </si>
  <si>
    <t>主要建设内容为1座3187.72平米的温泉中心，9座疗养池馆(每座36.81平米)以及室外附属配套工程等。可行性：项目建设符合各项政策及发展规划，受到领导的高度重视以及群众的积极参与，项目建设的资金筹措有保障，基础环境条件符合项目建设需要，周边环境条件可行。必要性：落实自治区“旅游振兴”推动西藏高质量发展战略的重要支撑，是推动丁青县经济发展的需要，构建现代经济的客观要求。是完善景区基础设施，打造区域精品旅游的根本保障，是改善区域百姓生活条件的重要保障。
受益群众：带动项目受益群众户40户，88人，其中受益脱贫户数14户26人，运营主体：丁青县丁青镇布托村布托村经济合作社</t>
  </si>
  <si>
    <t>新建</t>
  </si>
  <si>
    <t>丁青县文化和旅游局</t>
  </si>
  <si>
    <t>次旺索朗</t>
  </si>
  <si>
    <t>2024年12月底</t>
  </si>
  <si>
    <t>中央衔接资金巩固衔接任务1891万元，自治区衔接资金巩固衔接任务604万元</t>
  </si>
  <si>
    <t>待挂网</t>
  </si>
  <si>
    <t>丁青县色扎乡</t>
  </si>
  <si>
    <t>丁青县色扎乡农贸市场及快递物流站点项目</t>
  </si>
  <si>
    <t>建设内容：新建色扎乡农贸市场及快递物流站点建筑面积1017.70m²等相关的附属工程。可行性：建设农副产品的综合交易市场，扩大交易规模，可以把千家万户分散的小生产组织起来，引导农民按照市场需求调整种养结构，发展跨区域甚至面向全国的大生产，逐步形成区域化、产业化、规模化的商品生产基地，增加农民收入。必要性：由于当前市场拥挤、局面分散导致农副产品流通基础设施严重滞后，农副产品不能完全实现其潜在价值。受益群众：带动项目受益群众户1882户12733人，其中脱贫人口564户3819人，经营项目主体：丁青县色扎乡人民政府</t>
  </si>
  <si>
    <t>丁青县乡村振兴局</t>
  </si>
  <si>
    <t>斯朗多加</t>
  </si>
  <si>
    <t>中央衔接资金巩固衔接任务151.34万元，自治区衔接资金巩固衔接任务30.18万元，自治区衔接资金少数民族发展任务328万元</t>
  </si>
  <si>
    <t>丁青县协雄乡</t>
  </si>
  <si>
    <t>丁青县雅江雪牛繁育基地</t>
  </si>
  <si>
    <t>本项目主要建设内容主要包含牛舍改造、综合用房改造、消毒池、犏奶牛采购200头、雅江雪牛犊牛采购200头、饲料采购及设备采购等内容。可行性：县级及市级领导重视、政策支持；项目具有良好的基础条件；项目具有强烈的社会认同感，群众接受率高。项目建设能调高本地牦牛的品质和产量，具有明显的现实意义。必要性：保护牦牛遗传资源，提高其品种质量、促使牧业产业化集约经营的发展、能进一步巩固脱贫成果、可以调整农业产业结构和推进农牧业产业化进程；可以带动当地低收入群众40户150人，年户均增收5000元以上。
受益群众：带动项目受益群众户40户150人，其中脱贫人口12户45人，运营主体：丁青县协雄乡协麦村奶牛养殖农牧民专业合作社（预计收益20万元，）</t>
  </si>
  <si>
    <t>丁青县农业农村局</t>
  </si>
  <si>
    <t>晋美</t>
  </si>
  <si>
    <t>中央衔接资金少数民族发展任务604万元,自治区衔接资金巩固衔接任务384.5万元。</t>
  </si>
  <si>
    <t>丁青县</t>
  </si>
  <si>
    <t>丁青县青稞种子精选厂房挡土墙工程</t>
  </si>
  <si>
    <t>丁青县产业园区</t>
  </si>
  <si>
    <t>建设内容：新建H=4.0米衡重式挡土墙57米，H=6.0米衡重式挡土墙87米,混凝土截水沟150米等附属设施。可行性：县级领导高度重视加工厂相关工作；项目具有良好的基础条件；项目实施单位技术经验丰富。必要性：可以保障种子站安全生产，辅助的种子精选厂推进“种子工程”、优质农作物生产基地可持续发展、可以保证种子质量维护种子市场健康发展。项目可以提供约240工日，可以提高本地群众增收4.8万元。
受益群众：带动项目受益群众户58户240人，其中脱贫人口17户72人，运营单位：丁青县如藏种子加工农民专业合作社</t>
  </si>
  <si>
    <t>中央衔接资金巩固衔接任务100万元,自治区衔接资金巩固衔接任务57.54万元</t>
  </si>
  <si>
    <t>待开工</t>
  </si>
  <si>
    <t>收购改造丁青县兄弟定点饲养屠宰厂项目</t>
  </si>
  <si>
    <t>丁青县协雄乡朗通村</t>
  </si>
  <si>
    <t>建设内容：收购屠宰场，设备改造提升,可行性和必要性：为了从根本上治理环境污染，防止私屠乱宰、乱收屠宰费用，规范丁青的生鲜肉市场，保证让当地百姓吃上放心肉、新鲜肉。受益群众：带动项目受益群众户57户285人，其中脱贫人口17户85人
经营项目主体：昌都市丁青县康琼蔚蓝肉食品有限公司（预计收益5万）</t>
  </si>
  <si>
    <t>续建</t>
  </si>
  <si>
    <t>丁青县国有资产监督管理委员会</t>
  </si>
  <si>
    <t>陈涛</t>
  </si>
  <si>
    <t>中央衔接资金巩固衔接任务280万元</t>
  </si>
  <si>
    <t>丁青县2024年人畜分离项目</t>
  </si>
  <si>
    <t>涉及丁青县12个乡（镇）</t>
  </si>
  <si>
    <t>。建设内容：为全县1000户实施分散式牛栏、牛棚圈舍建设等，以农牧户自行建设改造提升为主，主要采取土木、石木、砖混、钢架结构等（建设牛棚、牛栏圈舍根据农牧户牲畜存栏基础计算）。本次实施1000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t>
  </si>
  <si>
    <t xml:space="preserve">丁青县乡村振兴局  </t>
  </si>
  <si>
    <t>2024年10月底</t>
  </si>
  <si>
    <t>中央衔接资金巩固衔接任务1000万元</t>
  </si>
  <si>
    <t>丁青县巴达乡仓达仓乳制品加工厂项目</t>
  </si>
  <si>
    <t>丁青县巴达乡</t>
  </si>
  <si>
    <t>建设内容：本项目主要建设内容在巴达乡仓达仓乳制品加工厂新建厂房1座，建筑面积395.19平方米，新建管理用房1座，建筑面积282.20平方米（包含各种手工艺作坊等功能性用房）配套附属设施工程；购置小型乳制品加工系统、酥油加工设备等设备21台（套)。着开辟高端消费市场，能有效的发展地区经济；项目建设具有良好的实施基础条件。必要性：带动丁青县牦牛养殖业发展，提高牧民收入；带动丁青县牧区就业，提升牧区经济社会发展；是创新乡村振兴模式、助推丁青全面小康；是消费者追求“三高四无五零”天然乳品的需要；促进推广乳业发展高端牦牛乳制品；可以促使藏区凝聚民心和社会长治久安。增加就业机会，推动再就业，可提供牦牛养殖放牧、牦牛乳收购、产品加工与技术服务等带动受益群众7户26人。
可行性：政府相关部门大力支持为本项目提供政策利好；项目本受益群众：带动项目受益群众户14户52人，其中脱贫人口5户16人，运营单位:丁青县仓达仓农民专业合作社（预计收益15万）</t>
  </si>
  <si>
    <t>中央衔接资金巩固衔接任务100万元，自治区衔接资金巩固衔接任务295.54万元</t>
  </si>
  <si>
    <t>丁青县养殖畜牧业农牧民专业合作社扶持村集体经济项目</t>
  </si>
  <si>
    <t>丁青县甘岩乡布堆村</t>
  </si>
  <si>
    <t>建设内容70万扶持资金，其中55万元用于购买牦牛，每头1万元，5.025万元用于生产设施建设，7.225万元用于购买饲料等。可行性：政府相关部门大力支持为本项目提供政策利好；项目本着开辟高端消费市场，能有效的发展地区经济；项目建设具有良好的实施基础条件。必要性：带动丁青县养殖业发展，提高牧民收入；带动丁青县牧区就业，提升牧区经济社会发展；是创新乡村振兴模式、助推丁青全面小康；是消费者追求“三高四无五零”天然乳品的需要；促进推广乳业发展高端牦牛乳制品；可以促使藏区凝聚民心和社会长治久安。
受益群众：带动项目受益群众户50户194人，其中脱贫人口15户58人，运营单位:丁青县养殖畜牧业农牧民专业合作社</t>
  </si>
  <si>
    <t>丁青县县委组织部</t>
  </si>
  <si>
    <t>刘庆</t>
  </si>
  <si>
    <t>中央财政扶持发展新型农村集体经济资金70万元</t>
  </si>
  <si>
    <t>丁青县2024年第二批人畜分离项目</t>
  </si>
  <si>
    <t>建设内容：为全县100户实施分散式牛栏、牛棚圈舍建设等，以农牧户自行建设改造提升为主，主要采取土木、石木、砖混、钢架结构等（建设牛棚、牛栏圈舍根据农牧户牲畜存栏基础计算）。本次实施100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t>
  </si>
  <si>
    <t>中央衔接资金少数民族发展任务69万元，县级衔接资金巩固衔接任务3.78万元</t>
  </si>
  <si>
    <t>二、小型公益性基础设施类（8个）</t>
  </si>
  <si>
    <t>1、水利类</t>
  </si>
  <si>
    <t>丁青县2024年第一批农村饮水巩固提升工程</t>
  </si>
  <si>
    <t>协雄乡、沙贡乡、色扎乡、觉恩乡、丁青镇、当堆乡、尺牍镇</t>
  </si>
  <si>
    <t>建设内容：新建取水建筑物15座，蓄水池39座，输水管道49159.29m,闸阀井136座，背水台108座，保温棚2座，防冻供水桩4座。可行性：供水区内对此饮水工程积极性高，村委会已召集村民代表开会商论，均支持工程建设意图，且同意工程完成后的管理模式，农村供水作为保障农村居民生存权和发展权最基本的条件，是提高农村居民健康与卫生水平的基本保障，有利于促进农村社会稳定、加快发展项目区农村经济发展， 是乡村振兴战略的重要基础条件，同时也是推进城乡融合发展的必然要求。必要性：我县部分地区冬季用水难，管道预埋挖深不够，某些原有水源点干枯，蓄水池储水量不够，裸露在地表的水管没有做保温措施，设备年久失修等。受益群众：建成后，可解决300多户约2000人左右群众的饮水安全问题。</t>
  </si>
  <si>
    <t>丁青县水利局</t>
  </si>
  <si>
    <t>何富生</t>
  </si>
  <si>
    <t>中央衔接资金巩固衔接任务304.43万元，自治区衔接资金巩固衔接任务576.37万元，市级衔接资金巩固衔接任务619.2万元</t>
  </si>
  <si>
    <t xml:space="preserve">丁青县木塔乡及布塔乡供水水质提升工程
</t>
  </si>
  <si>
    <t>丁青县木塔乡、布塔乡</t>
  </si>
  <si>
    <t>建设内容：新建规模为0.5m/h一体化净水设备5套，配套电气设施及引水管道。可行性：2022年11月水利部、生态环境部、国家疾病预防控制局、国家乡村振兴局联合印发了《关于开展农村供水水质提升专项行动的指导意见》（水农〔2022〕379号）。为贯彻落实文件精神，深入贯彻新发展理念，西藏自治区水利厅牵头在全区范围内摸查饮水水质问题，科学制定行动方案，开展市级、县级行政区农村供水水质提升专项行动方案工作。必要性：因存在工程建设标准较低、设备配备不全、水质安全保障不足、体制机制不完善等问题导致农村供水水质存在一定安全隐患。受益群众：项目实施后可解决提升113户、678人的饮水安全问题。</t>
  </si>
  <si>
    <t>中央衔接资金巩固衔接任务129.97万元</t>
  </si>
  <si>
    <t>2、交通类</t>
  </si>
  <si>
    <t>丁青县上依村至嘎塔乡8号桥梁工程</t>
  </si>
  <si>
    <t>嘎塔乡相扎村</t>
  </si>
  <si>
    <t>建设内容：工程新建1-16米小桥一座，全长28.02米。可行性：通过实施该桥梁有利于乡镇群众出行。必要性：上依村至嘎塔乡8号桥梁，是通往丁青县国道317线至嘎塔乡的主干道，连接嘎塔乡与国道、县城的唯一通道。受益群众：建成该项目能解决嘎塔乡122户702人的出行，改善当地群众的生产生活状况。</t>
  </si>
  <si>
    <t>丁青县交通运输局</t>
  </si>
  <si>
    <t>泽    成</t>
  </si>
  <si>
    <t>自治区衔接资金巩固衔接任务150万元，</t>
  </si>
  <si>
    <t>丁青县桑多乡桑多村6组达堆瓦果桥梁工程</t>
  </si>
  <si>
    <t>丁青县桑多乡桑多村</t>
  </si>
  <si>
    <t>建设内容：工程新建2-16米小桥一座，全长44.02米。可行性：通过实施该桥梁有利于该自然村群众出行。必要性：该桥梁是桑多乡桑多村6组达堆瓦果桥梁，6组群众出行极为困难。受益群众：建成该项目能解决桑多村6组26户224人的出行，改善当地群众的生产生活状况</t>
  </si>
  <si>
    <t>自治区衔接资金巩固衔接任务240.59万元，市级衔接资金巩固衔接任务200万元</t>
  </si>
  <si>
    <t>丁青县上依村至嘎塔乡9号桥梁工程</t>
  </si>
  <si>
    <t>建设内容：工程新建1-20米小桥一座，全长30米。可行性：通过实施该桥梁有利于乡镇群众出行。必要性：上依村至嘎塔乡9号桥梁，是通往丁青县国道317线至嘎塔乡的主干道，连接嘎塔乡与国道、县城的唯一通道。受益群众：建成该项目能解决嘎塔乡122户702人的出行，改善当地群众的生产生活状况。</t>
  </si>
  <si>
    <t>自治区衔接资金巩固衔接任务190万元，</t>
  </si>
  <si>
    <t>丁青县G317线岔口至热亚自然村公路工程</t>
  </si>
  <si>
    <t>建设内容：新建3.96km砂石路。可行性：通过实施该道路有利于该自然村群众出行。必要性：热亚自然村公路截至目前未修建，百姓出行极为困难。受益群众：建成该项目能解决热亚自然村28户126人的出行，改善当地群众的生产生活状况</t>
  </si>
  <si>
    <t>中央衔接资金以工代赈任务296万元；市级衔接资金巩固衔接任务37.53万元</t>
  </si>
  <si>
    <t>丁青县巴达乡安置区桥梁工程</t>
  </si>
  <si>
    <t>建设内容：新建1-13米桥梁一座。可行性：通过实施该桥梁有利于巴达乡3个建制村群众出行。必要性：巴达乡安置区桥梁，巴达乡达麦村、达堆村、格巴村通往乡政府、国道、县城的主要道路。受益群众：建成该项目能解决3个建制村130户457人的出行，改善当地群众的生产生活状况</t>
  </si>
  <si>
    <t>中央衔接资金以工代赈任务150万元，市级衔接资金巩固衔接任务11.12万元</t>
  </si>
  <si>
    <t>丁青县瓦隆牧场至317国道道路工程</t>
  </si>
  <si>
    <t>丁青县绒通村</t>
  </si>
  <si>
    <t>建设内容：项目建设内容包括：1、新建道路共1条，全长5.863公里，宽4.5米，采用碎石路面；2、新建交通安全指示标志24套；3、新建土边沟2180米；4、新建波形护栏1340米；5、新建1-8米预应力钢筋混凝土空心板小桥5座，1-1.5钢波纹管涵10座，盖板涵1座。必要性：截至目前，该道路，崎岖不平、蜿蜒盘旋，时常出现塌陷滑坡，使当地老百姓出行极为困难且安全隐患大。可行性：通过实施该道路有效解决了村民出行难的问题，保障了村民的出行安全。受益群众：建成该项目能解决65户375人的出行，改善当地群众的生产生活状况，保障了村民的出行安全。</t>
  </si>
  <si>
    <t>中央衔接资金巩固衔接任务239万元，县级衔接资金巩固衔接任务3.72万元</t>
  </si>
  <si>
    <t>三、美丽宜居示范村类（4个）</t>
  </si>
  <si>
    <t>丁青县丁青镇热昌村格仁组宜居宜业和美示范村</t>
  </si>
  <si>
    <t>丁青镇热昌村</t>
  </si>
  <si>
    <t>建设内容：新建室外公厕68.4平方米，庭院经济（大棚）20座，入户道路硬化3148.36平方米村主干道硬化2822.2平方米，绿化工程4174.56平方米，室外给排水工程1项（含室外给排水管道埋设、检查井、化粪池等附属构筑物，给水台51个，PP-RDN25管1831m，PP-RDN150管2223m，排水PVC-U DN100管1156m，d300钢筋混凝土管1800m，污水井150座，阀门井39座等内容），安装太阳能路灯30盏，新建19米小桥一座，成品勾臂式垃圾桶1个（3立方），沟盖板，路沿石等附属设施工程。可行性：为了不断完善农牧区基础设施，建设美丽宜居乡村；不断推进农牧业产业改造升级和提质增效，推进农业供给侧结构性改革；不断提升公共服务水平，完善社会保障体系。必要性：目前农村居民饮水质量和卫生状况难以保障；排水沟渠有不同程度的淤积，下雨天污水横流；农村道路建设滞后，严重影响农民出行；危旧房的存在影响村民日常安全生活。受益群众：项目的实施对当地51户331人的生活品质进行了提升，改善了生产生活的环境，从而提升当地居民的幸福感。</t>
  </si>
  <si>
    <t>中央衔接资金巩固衔接任务1454.73万元</t>
  </si>
  <si>
    <t>丁青县觉恩乡麦日村宜居宜业和美示范村</t>
  </si>
  <si>
    <t>丁青县觉恩乡麦日村</t>
  </si>
  <si>
    <t>建设内容：基础设施服务配套，包括新建帐篷旅游营地1个，多格达自然村：安装太阳能路灯30盏、电力检修36户、入户道路832.55 m²、安装勾臂式垃圾箱4个；
洛通自然村：安装太阳能路灯30盏、电力检修65户、入户道路6533.23m²、勾臂式垃圾箱12个、村级道路硬化8651m²、圆形标志标牌10个、标线300 m²;
木琼达自然村：太阳能路灯30盏、电力检修6户、入户道路165.16 m²、勾臂式垃圾箱1个；
麦日旦达自然村：太阳能路灯30盏、电力检修65户、入户道路4887.42 m²、勾臂式垃圾箱13个；
体日卡自然村：太阳能路灯30盏、电力检修8户、入户道路1667.54m²、勾臂式垃圾箱1个。可行性：为了不断完善农牧区基础设施，建设美丽宜居乡村；不断推进农牧业产业改造升级和提质增效，推进农业供给侧结构性改革；不断提升公共服务水平，完善社会保障体系。必要性：西藏乡村振兴战略，以建设美丽宜居村庄为导向，以农村垃圾、污水治理和村容村貌提升为主攻方向，开展农村人居环境整治行动，全面提升农村人居环境质量。本项目的建设，一方面可以有效补齐农村基础设施短板，改善人居环境，另一方面依托资源禀赋，积极发展乡村旅游，建设美丽乡村，让农牧民真正得到实惠，建设家园。受益群众：项目的实施对当地93户434人的生活品质进行了提升，改善了生产生活的环境，从而提升当地居民的幸福感。</t>
  </si>
  <si>
    <t>中央衔接资金巩固衔接任务1133.82万元</t>
  </si>
  <si>
    <t>丁青县觉恩乡金卡村宜居宜业和美示范村</t>
  </si>
  <si>
    <t>丁青县觉恩乡金卡村</t>
  </si>
  <si>
    <t>建设内容：徐麦自然村：蔬菜大棚11户、入户道路7424.30㎡、成品垃圾桶17.00个、勾臂垃圾箱3.00个、太阳能路灯30盏。
卡左自然村：蔬菜大棚11户、入户道路6936.38㎡、成品垃圾桶17.00个、勾臂垃圾箱5.00个、太阳能路灯30.00盏、新增变压器1台。可行性：本项目是一项社会福利公益性工程，是完善乡村群众生活基础设施，是当地乡村振兴所采取的一项具体措施。项目提升当地广大人民群众的身心健康，促进丁青县乡村振兴工作进步，加快社会经济协调发展，确保社会和谐安定具有重要意义。必要性：乡村振兴是美丽中国建设的重要组成部分，是建成小康社会的重大举措、是在生态文明建设全新理念指导下的一次农村综合变革、是顺应社会发展趋势的升级版的新农村建设。受益群众：项目的实施对当地76户192人的生活品质进行了提升，改善了生产生活的环境，从而提升当地居民的幸福感</t>
  </si>
  <si>
    <t>中央衔接资金巩固衔接任务743.52万元</t>
  </si>
  <si>
    <t xml:space="preserve">              </t>
  </si>
  <si>
    <t>丁青县桑多乡桑多村宜居宜业和美示范村</t>
  </si>
  <si>
    <t xml:space="preserve">建设内容：主要建设内容包括改造部分和配套市政工程及附属部分。其中：新建厕所建筑工程64.00㎡、新建厕所安装工程64.00m2、庭院经济（蔬菜大棚）600.00㎡（每户25㎡），配套工程及附属部分包括管网改造1项，成品一体化污水处理设施1套，挡土墙200米，房前屋后绿化2500平方米，垃圾收集点12套，太阳能路灯30套，村庄道路硬化21000平方米，入户道路3000平方米等其他配套附属设施。可行性：为了不断完善农牧区基础设施，建设美丽宜居乡村；不断推进农牧业产业改造升级和提质增效，推进农业供给侧结构性改革；不断提升公共服务水平，完善社会保障体系。必要性：项目建设有助于调整改善当地农业产业结构，人居环境的提升、美丽乡村的建设必将推动当地旅游产业发展：乡村旅游不但能促农增收，而且可以创造最大的就业岗位，有助于城乡、区域、经济、社会、人与自然统筹发展的催化产业。受益群众：项目的实施对当地79户216人的生活品质进行了提升，改善了生产生活的环境，从而提升当地居民的幸福感。                 </t>
  </si>
  <si>
    <t>中央衔接资金巩固衔接任务1745.3万元，自治区衔接资金巩固衔接任务414.09万元</t>
  </si>
  <si>
    <t>四、人居环境整治类（2个）</t>
  </si>
  <si>
    <t>丁青县甘岩乡人居环境整治项目</t>
  </si>
  <si>
    <t>丁青县甘岩乡甘岩村</t>
  </si>
  <si>
    <t xml:space="preserve">建设内容：主要建设内容新建厕所一栋(64.26m²),16米桥梁一座，道路工程719米(砼路面384m砂石路335m),给水管网（DN150钢丝网骨架复合管487m）、污水管网（污水管主管HPDE( DN400):1778M;污水支管：DN100UPVC管2200m）、饮水工程（主管道：DN150PE管1615m，DN32PE管420m）、背水台23座等相关的附属工程。可行性：通过人居环境提升改造项目的实施，带动了广大农民积极参与实施，培养了新产业，增进了农村经济发展。村级基础设施和居住条件得到明显改善，农村文化、体育设施的不断完善，群众精神文化生活更加丰富。必要性：随着经济的发展，村民收入水平的不断提高，对生活质量的要求也与日俱增，其中环境质量改善和提高是提高生活质量和生活水平的最主要的内容。因此，人居环境的提升是促进乡镇“生产发展、生活宽裕、乡风文明、村容整洁、管理民主”的社会主义新农村建设目标的具体体现。受益群众：项目的实施对当地88户687人的生活品质进行了提升，改善了生产生活的环境，从而提升当地居民的幸福感。  </t>
  </si>
  <si>
    <t>中央衔接资金巩固衔接任务1055.86万元，自治区衔接资金巩固衔接任务38.22万元，县级衔接资金巩固衔接任务341.39万元</t>
  </si>
  <si>
    <t>丁青县色扎乡人居环境整治项目</t>
  </si>
  <si>
    <t xml:space="preserve">建设内容：其中道路工程1.391km，原有排水管道疏1970米及、新建排水沟2782米，微型消防站6套， 成品垃圾桶21个，勾臂垃圾箱2个等其他附属设施，可行性：项目的建设是一项保护环境，造福百姓、改善生活环境的重要工程。是建和谐社会、建设美丽新农村的需要。有助于居民居住环境的改善和生活质量的提高，改府完善基础设施的举措为城镇工程奠定了坚实的基础。因此，本项目的建设对于项目所在区域的环境保护、改善生活环境具有重要意义。必要性：色扎乡各居民点基础配套设施相对较差，组内目前只有供电、通讯设施；村内道路部主干道为混凝土道路，支路及入户均为土路，部分区域雨天无法出行，污水雨水随意排放，无给水管网，且很多户不能通车，西藏多风，组内长期风沙漫天。受益群众：项目的实施对当地177户812人的生活品质进行了提升，改善了生产生活的环境，从而提升当地居民的幸福感。  </t>
  </si>
  <si>
    <t>中央衔接资金巩固衔接任务564.71万元，县级衔接资金巩固衔接任务229.11万元</t>
  </si>
  <si>
    <t>五、其他类（2）</t>
  </si>
  <si>
    <t>丁青县2024年易地搬迁贷款贴息项目</t>
  </si>
  <si>
    <t>建设内容：丁青县2024年易地搬迁贷款贴息1640户，共计436.54万元。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</si>
  <si>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丁青县财政局</t>
  </si>
  <si>
    <t>中央衔接资金巩固衔接任务436.54万元</t>
  </si>
  <si>
    <t>丁青县产业项目及小额信贷贴息项目</t>
  </si>
  <si>
    <t>建设内容：丁青县小额信贷贴息2021年及2023年共计494.15万元，产业项目贴息贷款2021年1.6万元。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</si>
  <si>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中央衔接资金巩固衔接任务495.75万元</t>
  </si>
  <si>
    <t>附件</t>
  </si>
  <si>
    <t xml:space="preserve">                            西藏自治区昌都市丁青县2024年脱贫县财政衔接推进乡村振兴补助资金工作示范县统计表</t>
  </si>
  <si>
    <t>填报单位：丁青县乡村振兴局</t>
  </si>
  <si>
    <t>填报时间：2024年1月8日</t>
  </si>
  <si>
    <t>示范县名</t>
  </si>
  <si>
    <t>基本情况</t>
  </si>
  <si>
    <t>丁青县衔接资金情况</t>
  </si>
  <si>
    <t>农村人口数（人）</t>
  </si>
  <si>
    <t>脱贫人口数（人）</t>
  </si>
  <si>
    <t>贫困
村数</t>
  </si>
  <si>
    <t>贫困发生率（%）</t>
  </si>
  <si>
    <t>贫困县类别</t>
  </si>
  <si>
    <t>计划脱贫时间（年）</t>
  </si>
  <si>
    <t>出台本年度整合实施方案时间（年）</t>
  </si>
  <si>
    <t>出台资金管理办法时间（年）</t>
  </si>
  <si>
    <t>2021年中央财政资金规模</t>
  </si>
  <si>
    <t>2022年中央财政资金规模</t>
  </si>
  <si>
    <t>2023年计划衔接资金规模（万元）</t>
  </si>
  <si>
    <t>2023年已整合规模（万元）</t>
  </si>
  <si>
    <t>2024年计划衔接资金规模（万元）</t>
  </si>
  <si>
    <t>2024年已整合规模（万元）</t>
  </si>
  <si>
    <t>合计</t>
  </si>
  <si>
    <t>中央</t>
  </si>
  <si>
    <t>省级</t>
  </si>
  <si>
    <t>地市级</t>
  </si>
  <si>
    <t>县级</t>
  </si>
  <si>
    <t>③</t>
  </si>
  <si>
    <t>2022年</t>
  </si>
  <si>
    <t>2021年</t>
  </si>
  <si>
    <t>附件四</t>
  </si>
  <si>
    <t>西藏自治区昌都市丁青县2024年脱贫县财政衔接推进乡村振兴补助资金项目（第一批）资产后续管理统计表</t>
  </si>
  <si>
    <t>项目资金总规模（万元）</t>
  </si>
  <si>
    <t>项目资产预估总规模（万元）</t>
  </si>
  <si>
    <t>项目管理主体</t>
  </si>
  <si>
    <t>项目收益主体</t>
  </si>
  <si>
    <t>项目运营主体</t>
  </si>
  <si>
    <t>项目监督主体</t>
  </si>
  <si>
    <t>一、生产发展类（含产业基础设施配套类）</t>
  </si>
  <si>
    <t>丁青县丁青镇布托村村委会</t>
  </si>
  <si>
    <t>丁青县文化和旅游局及丁青县丁青镇人民政府</t>
  </si>
  <si>
    <t>丁青县色扎乡人民政府</t>
  </si>
  <si>
    <t>丁青县乡村振兴局及丁青县色扎乡人民政府</t>
  </si>
  <si>
    <t>丁青县协雄乡人民政府</t>
  </si>
  <si>
    <t>丁青县农业农村局及丁青县协雄乡人民政府</t>
  </si>
  <si>
    <t>当地人民政府</t>
  </si>
  <si>
    <t>丁青县如藏种子加工农民专业合作社</t>
  </si>
  <si>
    <t>丁青县农业农村局及当地人民政府</t>
  </si>
  <si>
    <t>丁青县协雄乡朗通村村委会</t>
  </si>
  <si>
    <t>丁青县国有资产监督管理委员会及丁青县协雄乡人民政府</t>
  </si>
  <si>
    <t>到户</t>
  </si>
  <si>
    <t>丁青县乡村振兴局和涉及丁青县12个乡（镇）人民政府</t>
  </si>
  <si>
    <t>丁青县巴达乡人民政府</t>
  </si>
  <si>
    <t>丁青县仓达仓农民专业合作社</t>
  </si>
  <si>
    <t>丁青县农业农村局及丁青县巴达乡人民政府</t>
  </si>
  <si>
    <t>丁青县养殖畜牧业农牧民专业合作社扶持项目</t>
  </si>
  <si>
    <t>丁青县甘岩乡布堆村村委会</t>
  </si>
  <si>
    <t>丁青县养殖畜牧业农牧民专业合作社</t>
  </si>
  <si>
    <t>丁青县农业农村局及丁青县甘岩乡人民政府</t>
  </si>
  <si>
    <t>二、小型公益性基础设施类</t>
  </si>
  <si>
    <t>涉及丁青县7个乡镇人民政府</t>
  </si>
  <si>
    <t>丁青县水利局及丁青县7个乡镇人民政府</t>
  </si>
  <si>
    <t>村集体</t>
  </si>
  <si>
    <t>丁青县水利局及丁青县木塔乡及布塔乡人民政府</t>
  </si>
  <si>
    <t>丁青县嘎塔乡相扎村村委会</t>
  </si>
  <si>
    <t>丁青县交通运输局及丁青县嘎塔乡人民政府</t>
  </si>
  <si>
    <t>丁青县桑多乡桑多村村委会</t>
  </si>
  <si>
    <t>丁青县交通运输局及丁青县桑多乡人民政府</t>
  </si>
  <si>
    <t>丁青县丁青镇人民政府</t>
  </si>
  <si>
    <t>丁青县交通运输局及丁青县丁青镇人民政府。</t>
  </si>
  <si>
    <t>丁青县巴达乡人民政府丁青县巴达乡人民政府</t>
  </si>
  <si>
    <t>丁青县交通运输局及丁青县巴达乡人民政府。</t>
  </si>
  <si>
    <t>丁青县觉恩乡人民政府</t>
  </si>
  <si>
    <t>丁青县乡村振兴局及丁青县觉恩乡人民政府</t>
  </si>
  <si>
    <t>三、美丽宜居乡村建设类</t>
  </si>
  <si>
    <t>丁青县丁青镇热昌村村委会</t>
  </si>
  <si>
    <t>丁青县乡村振兴局及丁青县丁青镇人民政府</t>
  </si>
  <si>
    <t>丁青县乡村振兴局及丁青县桑多乡人民政府</t>
  </si>
  <si>
    <t>四、人居环境整治类</t>
  </si>
  <si>
    <t>丁青县甘岩乡甘岩村村委会</t>
  </si>
  <si>
    <t>丁青县乡村振兴局及丁青县甘岩乡人民政府</t>
  </si>
  <si>
    <t>丁青县乡村振兴局及丁青县色扎乡人民政府。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</si>
</sst>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 "/>
    <numFmt numFmtId="178" formatCode="0_ "/>
    <numFmt numFmtId="179" formatCode="0.00_);[Red]\(0.00\)"/>
    <numFmt numFmtId="180" formatCode="yyyy&quot;年&quot;m&quot;月&quot;d&quot;日&quot;;@"/>
    <numFmt numFmtId="181" formatCode="yyyy&quot;年&quot;m&quot;月&quot;;@"/>
    <numFmt numFmtId="182" formatCode="0.00_);\(0.00\)"/>
    <numFmt numFmtId="183" formatCode="0.0_ "/>
  </numFmts>
  <fonts count="64">
    <font>
      <sz val="11"/>
      <name val="宋体"/>
      <charset val="134"/>
    </font>
    <font>
      <sz val="11"/>
      <color theme="1"/>
      <name val="宋体"/>
      <charset val="134"/>
      <scheme val="minor"/>
    </font>
    <font>
      <b/>
      <sz val="11"/>
      <color theme="1"/>
      <name val="宋体"/>
      <charset val="134"/>
      <scheme val="minor"/>
    </font>
    <font>
      <sz val="16"/>
      <color theme="1"/>
      <name val="方正小标宋简体"/>
      <charset val="134"/>
    </font>
    <font>
      <b/>
      <sz val="11"/>
      <color theme="1"/>
      <name val="仿宋"/>
      <charset val="134"/>
    </font>
    <font>
      <b/>
      <sz val="10"/>
      <name val="仿宋"/>
      <charset val="134"/>
    </font>
    <font>
      <sz val="12"/>
      <color theme="1"/>
      <name val="仿宋"/>
      <charset val="134"/>
    </font>
    <font>
      <sz val="11"/>
      <color indexed="8"/>
      <name val="仿宋"/>
      <charset val="134"/>
    </font>
    <font>
      <sz val="9"/>
      <name val="仿宋"/>
      <charset val="134"/>
    </font>
    <font>
      <sz val="11"/>
      <color theme="1"/>
      <name val="仿宋"/>
      <charset val="134"/>
    </font>
    <font>
      <sz val="11"/>
      <name val="仿宋"/>
      <charset val="134"/>
    </font>
    <font>
      <sz val="12"/>
      <name val="宋体"/>
      <charset val="134"/>
    </font>
    <font>
      <b/>
      <sz val="11"/>
      <color indexed="63"/>
      <name val="宋体"/>
      <charset val="134"/>
    </font>
    <font>
      <b/>
      <sz val="10"/>
      <color indexed="63"/>
      <name val="宋体"/>
      <charset val="134"/>
    </font>
    <font>
      <sz val="11"/>
      <color indexed="63"/>
      <name val="宋体"/>
      <charset val="134"/>
    </font>
    <font>
      <sz val="18"/>
      <color rgb="FF333333"/>
      <name val="方正小标宋简体"/>
      <charset val="134"/>
    </font>
    <font>
      <sz val="12"/>
      <color indexed="63"/>
      <name val="宋体"/>
      <charset val="134"/>
    </font>
    <font>
      <sz val="14"/>
      <color indexed="63"/>
      <name val="宋体"/>
      <charset val="134"/>
    </font>
    <font>
      <sz val="11"/>
      <color indexed="8"/>
      <name val="宋体"/>
      <charset val="134"/>
    </font>
    <font>
      <sz val="9"/>
      <color indexed="63"/>
      <name val="宋体"/>
      <charset val="134"/>
    </font>
    <font>
      <sz val="9"/>
      <name val="宋体"/>
      <charset val="134"/>
    </font>
    <font>
      <b/>
      <sz val="11"/>
      <color rgb="FFFF0000"/>
      <name val="宋体"/>
      <charset val="134"/>
    </font>
    <font>
      <sz val="18"/>
      <name val="宋体"/>
      <charset val="134"/>
    </font>
    <font>
      <sz val="36"/>
      <name val="方正小标宋简体"/>
      <charset val="134"/>
    </font>
    <font>
      <sz val="18"/>
      <name val="Times New Roman"/>
      <charset val="0"/>
    </font>
    <font>
      <sz val="36"/>
      <name val="Times New Roman"/>
      <charset val="0"/>
    </font>
    <font>
      <b/>
      <sz val="11"/>
      <name val="宋体"/>
      <charset val="134"/>
    </font>
    <font>
      <sz val="11"/>
      <color theme="1"/>
      <name val="宋体"/>
      <charset val="134"/>
    </font>
    <font>
      <sz val="11"/>
      <name val="宋体"/>
      <charset val="134"/>
      <scheme val="minor"/>
    </font>
    <font>
      <sz val="12"/>
      <name val="宋体"/>
      <charset val="134"/>
      <scheme val="minor"/>
    </font>
    <font>
      <b/>
      <sz val="11"/>
      <color rgb="FFFF0000"/>
      <name val="宋体"/>
      <charset val="134"/>
      <scheme val="minor"/>
    </font>
    <font>
      <b/>
      <sz val="11"/>
      <color indexed="8"/>
      <name val="宋体"/>
      <charset val="134"/>
      <scheme val="minor"/>
    </font>
    <font>
      <sz val="11"/>
      <color rgb="FFFF0000"/>
      <name val="宋体"/>
      <charset val="134"/>
    </font>
    <font>
      <sz val="11"/>
      <color indexed="8"/>
      <name val="宋体"/>
      <charset val="134"/>
      <scheme val="minor"/>
    </font>
    <font>
      <b/>
      <sz val="11"/>
      <color indexed="8"/>
      <name val="宋体"/>
      <charset val="134"/>
    </font>
    <font>
      <b/>
      <sz val="12"/>
      <color indexed="8"/>
      <name val="宋体"/>
      <charset val="134"/>
    </font>
    <font>
      <sz val="11"/>
      <color rgb="FF000000"/>
      <name val="宋体"/>
      <charset val="134"/>
    </font>
    <font>
      <b/>
      <sz val="18"/>
      <color rgb="FF000000"/>
      <name val="宋体"/>
      <charset val="134"/>
    </font>
    <font>
      <b/>
      <sz val="18"/>
      <color indexed="8"/>
      <name val="宋体"/>
      <charset val="134"/>
    </font>
    <font>
      <b/>
      <sz val="10"/>
      <name val="宋体"/>
      <charset val="134"/>
    </font>
    <font>
      <b/>
      <sz val="10"/>
      <color indexed="8"/>
      <name val="宋体"/>
      <charset val="134"/>
    </font>
    <font>
      <sz val="10"/>
      <color indexed="8"/>
      <name val="宋体"/>
      <charset val="134"/>
    </font>
    <font>
      <sz val="10"/>
      <name val="宋体"/>
      <charset val="134"/>
    </font>
    <font>
      <u/>
      <sz val="11"/>
      <color rgb="FF0000FF"/>
      <name val="宋体"/>
      <charset val="134"/>
    </font>
    <font>
      <u/>
      <sz val="11"/>
      <color rgb="FF80008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Tahoma"/>
      <charset val="134"/>
    </font>
    <font>
      <sz val="10"/>
      <name val="Arial"/>
      <charset val="134"/>
    </font>
    <font>
      <sz val="12"/>
      <name val="Times New Roman"/>
      <charset val="134"/>
    </font>
    <font>
      <b/>
      <u/>
      <sz val="18"/>
      <color rgb="FF000000"/>
      <name val="宋体"/>
      <charset val="134"/>
    </font>
  </fonts>
  <fills count="3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3">
    <xf numFmtId="0" fontId="0" fillId="0" borderId="0">
      <alignment vertical="center"/>
    </xf>
    <xf numFmtId="43" fontId="36" fillId="0" borderId="0">
      <alignment vertical="top"/>
      <protection locked="0"/>
    </xf>
    <xf numFmtId="176" fontId="36" fillId="0" borderId="0" applyProtection="0">
      <alignment vertical="center"/>
    </xf>
    <xf numFmtId="9" fontId="36" fillId="0" borderId="0" applyProtection="0">
      <alignment vertical="center"/>
    </xf>
    <xf numFmtId="41" fontId="36" fillId="0" borderId="0" applyProtection="0">
      <alignment vertical="center"/>
    </xf>
    <xf numFmtId="42" fontId="36" fillId="0" borderId="0" applyProtection="0">
      <alignment vertical="center"/>
    </xf>
    <xf numFmtId="0" fontId="43" fillId="0" borderId="0" applyProtection="0">
      <alignment vertical="center"/>
    </xf>
    <xf numFmtId="0" fontId="44" fillId="0" borderId="0" applyProtection="0">
      <alignment vertical="center"/>
    </xf>
    <xf numFmtId="0" fontId="36" fillId="6" borderId="8" applyProtection="0">
      <alignment vertical="center"/>
    </xf>
    <xf numFmtId="0" fontId="32" fillId="0" borderId="0" applyProtection="0">
      <alignment vertical="center"/>
    </xf>
    <xf numFmtId="0" fontId="45" fillId="0" borderId="0" applyProtection="0">
      <alignment vertical="center"/>
    </xf>
    <xf numFmtId="0" fontId="46" fillId="0" borderId="0" applyProtection="0">
      <alignment vertical="center"/>
    </xf>
    <xf numFmtId="0" fontId="47" fillId="0" borderId="9" applyProtection="0">
      <alignment vertical="center"/>
    </xf>
    <xf numFmtId="0" fontId="48" fillId="0" borderId="9" applyProtection="0">
      <alignment vertical="center"/>
    </xf>
    <xf numFmtId="0" fontId="49" fillId="0" borderId="10" applyProtection="0">
      <alignment vertical="center"/>
    </xf>
    <xf numFmtId="0" fontId="49" fillId="0" borderId="0" applyProtection="0">
      <alignment vertical="center"/>
    </xf>
    <xf numFmtId="0" fontId="50" fillId="7" borderId="11" applyProtection="0">
      <alignment vertical="center"/>
    </xf>
    <xf numFmtId="0" fontId="51" fillId="8" borderId="12" applyProtection="0">
      <alignment vertical="center"/>
    </xf>
    <xf numFmtId="0" fontId="52" fillId="8" borderId="11" applyProtection="0">
      <alignment vertical="center"/>
    </xf>
    <xf numFmtId="0" fontId="53" fillId="9" borderId="13" applyProtection="0">
      <alignment vertical="center"/>
    </xf>
    <xf numFmtId="0" fontId="54" fillId="0" borderId="14" applyProtection="0">
      <alignment vertical="center"/>
    </xf>
    <xf numFmtId="0" fontId="55" fillId="0" borderId="15" applyProtection="0">
      <alignment vertical="center"/>
    </xf>
    <xf numFmtId="0" fontId="56" fillId="10" borderId="0" applyProtection="0">
      <alignment vertical="center"/>
    </xf>
    <xf numFmtId="0" fontId="57" fillId="11" borderId="0" applyProtection="0">
      <alignment vertical="center"/>
    </xf>
    <xf numFmtId="0" fontId="58" fillId="12" borderId="0" applyProtection="0">
      <alignment vertical="center"/>
    </xf>
    <xf numFmtId="0" fontId="59" fillId="13" borderId="0" applyProtection="0">
      <alignment vertical="center"/>
    </xf>
    <xf numFmtId="0" fontId="36" fillId="14" borderId="0" applyProtection="0">
      <alignment vertical="center"/>
    </xf>
    <xf numFmtId="0" fontId="36" fillId="15" borderId="0" applyProtection="0">
      <alignment vertical="center"/>
    </xf>
    <xf numFmtId="0" fontId="59" fillId="16" borderId="0" applyProtection="0">
      <alignment vertical="center"/>
    </xf>
    <xf numFmtId="0" fontId="59" fillId="17" borderId="0" applyProtection="0">
      <alignment vertical="center"/>
    </xf>
    <xf numFmtId="0" fontId="36" fillId="18" borderId="0" applyProtection="0">
      <alignment vertical="center"/>
    </xf>
    <xf numFmtId="0" fontId="36" fillId="19" borderId="0" applyProtection="0">
      <alignment vertical="center"/>
    </xf>
    <xf numFmtId="0" fontId="59" fillId="20" borderId="0" applyProtection="0">
      <alignment vertical="center"/>
    </xf>
    <xf numFmtId="0" fontId="59" fillId="21" borderId="0" applyProtection="0">
      <alignment vertical="center"/>
    </xf>
    <xf numFmtId="0" fontId="36" fillId="22" borderId="0" applyProtection="0">
      <alignment vertical="center"/>
    </xf>
    <xf numFmtId="0" fontId="36" fillId="23" borderId="0" applyProtection="0">
      <alignment vertical="center"/>
    </xf>
    <xf numFmtId="0" fontId="59" fillId="24" borderId="0" applyProtection="0">
      <alignment vertical="center"/>
    </xf>
    <xf numFmtId="0" fontId="59" fillId="25" borderId="0" applyProtection="0">
      <alignment vertical="center"/>
    </xf>
    <xf numFmtId="0" fontId="36" fillId="26" borderId="0" applyProtection="0">
      <alignment vertical="center"/>
    </xf>
    <xf numFmtId="0" fontId="36" fillId="27" borderId="0" applyProtection="0">
      <alignment vertical="center"/>
    </xf>
    <xf numFmtId="0" fontId="59" fillId="28" borderId="0" applyProtection="0">
      <alignment vertical="center"/>
    </xf>
    <xf numFmtId="0" fontId="59" fillId="29" borderId="0" applyProtection="0">
      <alignment vertical="center"/>
    </xf>
    <xf numFmtId="0" fontId="36" fillId="30" borderId="0" applyProtection="0">
      <alignment vertical="center"/>
    </xf>
    <xf numFmtId="0" fontId="36" fillId="31" borderId="0" applyProtection="0">
      <alignment vertical="center"/>
    </xf>
    <xf numFmtId="0" fontId="59" fillId="32" borderId="0" applyProtection="0">
      <alignment vertical="center"/>
    </xf>
    <xf numFmtId="0" fontId="59" fillId="33" borderId="0" applyProtection="0">
      <alignment vertical="center"/>
    </xf>
    <xf numFmtId="0" fontId="36" fillId="34" borderId="0" applyProtection="0">
      <alignment vertical="center"/>
    </xf>
    <xf numFmtId="0" fontId="36" fillId="35" borderId="0" applyProtection="0">
      <alignment vertical="center"/>
    </xf>
    <xf numFmtId="0" fontId="59" fillId="36" borderId="0" applyProtection="0">
      <alignment vertical="center"/>
    </xf>
    <xf numFmtId="0" fontId="18" fillId="0" borderId="0" applyProtection="0"/>
    <xf numFmtId="0" fontId="36" fillId="0" borderId="0" applyProtection="0">
      <alignment vertical="center"/>
    </xf>
    <xf numFmtId="0" fontId="60" fillId="0" borderId="0" applyProtection="0">
      <alignment vertical="center"/>
    </xf>
    <xf numFmtId="0" fontId="36" fillId="0" borderId="0">
      <protection locked="0"/>
    </xf>
    <xf numFmtId="0" fontId="36" fillId="0" borderId="0"/>
    <xf numFmtId="0" fontId="61" fillId="0" borderId="0"/>
    <xf numFmtId="0" fontId="61" fillId="0" borderId="0" applyProtection="0"/>
    <xf numFmtId="0" fontId="1" fillId="0" borderId="0">
      <alignment vertical="center"/>
    </xf>
    <xf numFmtId="0" fontId="18" fillId="0" borderId="0" applyProtection="0">
      <alignment vertical="center"/>
    </xf>
    <xf numFmtId="0" fontId="36" fillId="0" borderId="0">
      <alignment vertical="center"/>
    </xf>
    <xf numFmtId="0" fontId="11" fillId="0" borderId="0">
      <alignment vertical="center"/>
    </xf>
    <xf numFmtId="0" fontId="60" fillId="0" borderId="0">
      <protection locked="0"/>
    </xf>
    <xf numFmtId="0" fontId="18" fillId="0" borderId="0"/>
    <xf numFmtId="0" fontId="11" fillId="0" borderId="0">
      <protection locked="0"/>
    </xf>
    <xf numFmtId="0" fontId="11" fillId="0" borderId="0" applyProtection="0">
      <alignment vertical="center"/>
    </xf>
    <xf numFmtId="0" fontId="36" fillId="0" borderId="0" applyProtection="0"/>
    <xf numFmtId="0" fontId="36" fillId="37" borderId="0">
      <protection locked="0"/>
    </xf>
    <xf numFmtId="0" fontId="11" fillId="0" borderId="0"/>
    <xf numFmtId="0" fontId="61" fillId="0" borderId="0">
      <protection locked="0"/>
    </xf>
    <xf numFmtId="0" fontId="18" fillId="0" borderId="0">
      <protection locked="0"/>
    </xf>
    <xf numFmtId="0" fontId="11" fillId="0" borderId="0" applyProtection="0"/>
    <xf numFmtId="0" fontId="62" fillId="0" borderId="0"/>
    <xf numFmtId="0" fontId="18" fillId="0" borderId="0">
      <alignment vertical="center"/>
    </xf>
    <xf numFmtId="0" fontId="14" fillId="0" borderId="0">
      <alignment vertical="center"/>
    </xf>
  </cellStyleXfs>
  <cellXfs count="199">
    <xf numFmtId="0" fontId="0" fillId="0" borderId="0" xfId="0"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59" applyFont="1" applyFill="1" applyBorder="1" applyAlignment="1">
      <alignment horizontal="center" vertical="center" wrapText="1"/>
    </xf>
    <xf numFmtId="0" fontId="10" fillId="0" borderId="1" xfId="59" applyFont="1" applyFill="1" applyBorder="1" applyAlignment="1">
      <alignment horizontal="center" vertical="center" wrapText="1"/>
    </xf>
    <xf numFmtId="0" fontId="7"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Border="1" applyAlignment="1">
      <alignment horizontal="justify" vertical="center"/>
    </xf>
    <xf numFmtId="0" fontId="9" fillId="0" borderId="1" xfId="0" applyFont="1" applyFill="1" applyBorder="1" applyAlignment="1">
      <alignment vertical="center" wrapText="1"/>
    </xf>
    <xf numFmtId="0" fontId="1" fillId="0" borderId="1" xfId="0" applyFont="1" applyFill="1" applyBorder="1" applyAlignment="1">
      <alignment vertical="center"/>
    </xf>
    <xf numFmtId="0" fontId="9"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0" borderId="5" xfId="59" applyFont="1" applyFill="1" applyBorder="1" applyAlignment="1">
      <alignment horizontal="center" vertical="center" wrapText="1"/>
    </xf>
    <xf numFmtId="0" fontId="10" fillId="0" borderId="0" xfId="0" applyFont="1" applyAlignment="1">
      <alignment horizontal="justify" vertical="center"/>
    </xf>
    <xf numFmtId="0" fontId="10" fillId="0" borderId="5" xfId="59" applyFont="1" applyFill="1" applyBorder="1" applyAlignment="1">
      <alignment horizontal="center" vertical="center" wrapText="1"/>
    </xf>
    <xf numFmtId="0" fontId="1" fillId="0" borderId="5" xfId="0" applyFont="1" applyFill="1" applyBorder="1" applyAlignment="1">
      <alignment vertical="center"/>
    </xf>
    <xf numFmtId="0" fontId="11" fillId="0" borderId="0" xfId="0" applyFont="1" applyFill="1" applyBorder="1" applyAlignment="1">
      <alignment vertical="center"/>
    </xf>
    <xf numFmtId="0" fontId="12" fillId="0" borderId="0" xfId="72" applyFont="1" applyAlignment="1">
      <alignment horizontal="center" vertical="center" wrapText="1"/>
    </xf>
    <xf numFmtId="0" fontId="12" fillId="0" borderId="0" xfId="72" applyFont="1" applyAlignment="1">
      <alignment horizontal="left" vertical="center" wrapText="1"/>
    </xf>
    <xf numFmtId="0" fontId="13" fillId="0" borderId="0" xfId="72" applyFont="1" applyAlignment="1">
      <alignment horizontal="left" vertical="center" wrapText="1"/>
    </xf>
    <xf numFmtId="0" fontId="14" fillId="0" borderId="0" xfId="72" applyAlignment="1">
      <alignment horizontal="center" vertical="center" wrapText="1"/>
    </xf>
    <xf numFmtId="0" fontId="15" fillId="0" borderId="0" xfId="72" applyFont="1" applyAlignment="1">
      <alignment horizontal="center" vertical="center" wrapText="1"/>
    </xf>
    <xf numFmtId="0" fontId="16" fillId="0" borderId="6" xfId="72" applyFont="1" applyBorder="1" applyAlignment="1">
      <alignment horizontal="left" vertical="center" wrapText="1"/>
    </xf>
    <xf numFmtId="0" fontId="12" fillId="0" borderId="1" xfId="72" applyFont="1" applyBorder="1" applyAlignment="1">
      <alignment horizontal="center" vertical="center" wrapText="1"/>
    </xf>
    <xf numFmtId="0" fontId="17" fillId="0" borderId="1" xfId="72" applyFont="1" applyBorder="1" applyAlignment="1">
      <alignment horizontal="center" vertical="center" wrapText="1"/>
    </xf>
    <xf numFmtId="0" fontId="18"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9" fillId="0" borderId="1" xfId="72"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7" fillId="0" borderId="1" xfId="72" applyNumberFormat="1" applyFont="1" applyBorder="1" applyAlignment="1">
      <alignment horizontal="center" vertical="center" wrapText="1"/>
    </xf>
    <xf numFmtId="0" fontId="16" fillId="0" borderId="0" xfId="72" applyFont="1" applyBorder="1" applyAlignment="1">
      <alignment horizontal="left" vertical="center" wrapText="1"/>
    </xf>
    <xf numFmtId="0" fontId="16" fillId="0" borderId="0" xfId="72" applyFont="1" applyAlignment="1">
      <alignment horizontal="center" vertical="center" wrapText="1"/>
    </xf>
    <xf numFmtId="0" fontId="12" fillId="0" borderId="1" xfId="72"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9" fillId="0" borderId="1" xfId="72" applyFont="1" applyBorder="1" applyAlignment="1">
      <alignment horizontal="center" vertical="center" wrapText="1"/>
    </xf>
    <xf numFmtId="177" fontId="19" fillId="0" borderId="1" xfId="72" applyNumberFormat="1" applyFont="1" applyBorder="1" applyAlignment="1">
      <alignment horizontal="center" vertical="center" wrapText="1"/>
    </xf>
    <xf numFmtId="179" fontId="19" fillId="0" borderId="1" xfId="72" applyNumberFormat="1" applyFont="1" applyBorder="1" applyAlignment="1">
      <alignment horizontal="center" vertical="center" wrapText="1"/>
    </xf>
    <xf numFmtId="0" fontId="17" fillId="0" borderId="1" xfId="72" applyFont="1" applyFill="1" applyBorder="1" applyAlignment="1">
      <alignment horizontal="center" vertical="center" wrapText="1"/>
    </xf>
    <xf numFmtId="0" fontId="16" fillId="0" borderId="0" xfId="72" applyFont="1" applyBorder="1" applyAlignment="1">
      <alignment horizontal="right" vertical="center" wrapText="1"/>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0" fillId="0" borderId="0" xfId="0" applyFill="1" applyAlignment="1">
      <alignment horizontal="center" vertical="center" wrapText="1"/>
    </xf>
    <xf numFmtId="0" fontId="22" fillId="0" borderId="0" xfId="0" applyFont="1" applyFill="1" applyAlignment="1">
      <alignment horizontal="center" vertical="center" wrapText="1"/>
    </xf>
    <xf numFmtId="0" fontId="0" fillId="0" borderId="0" xfId="0" applyAlignment="1">
      <alignment horizontal="center" vertical="center" wrapText="1"/>
    </xf>
    <xf numFmtId="18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23" fillId="0" borderId="0" xfId="52" applyNumberFormat="1" applyFont="1" applyFill="1" applyBorder="1" applyAlignment="1" applyProtection="1">
      <alignment horizontal="center" vertical="center" wrapText="1"/>
    </xf>
    <xf numFmtId="0" fontId="24" fillId="0" borderId="0" xfId="52" applyNumberFormat="1" applyFont="1" applyFill="1" applyBorder="1" applyAlignment="1" applyProtection="1">
      <alignment horizontal="center" vertical="center" wrapText="1"/>
    </xf>
    <xf numFmtId="0" fontId="25" fillId="0" borderId="0" xfId="52" applyNumberFormat="1" applyFont="1" applyFill="1" applyBorder="1" applyAlignment="1" applyProtection="1">
      <alignment horizontal="center" vertical="center" wrapText="1"/>
    </xf>
    <xf numFmtId="0" fontId="25" fillId="2" borderId="0" xfId="52" applyNumberFormat="1" applyFont="1" applyFill="1" applyBorder="1" applyAlignment="1" applyProtection="1">
      <alignment horizontal="center" vertical="center" wrapText="1"/>
    </xf>
    <xf numFmtId="0" fontId="26" fillId="0" borderId="0" xfId="52" applyNumberFormat="1" applyFont="1" applyFill="1" applyBorder="1" applyAlignment="1" applyProtection="1">
      <alignment horizontal="left" vertical="center" wrapText="1"/>
    </xf>
    <xf numFmtId="0" fontId="26" fillId="0" borderId="0" xfId="52" applyNumberFormat="1" applyFont="1" applyFill="1" applyBorder="1" applyAlignment="1" applyProtection="1">
      <alignment horizontal="center" vertical="center" wrapText="1"/>
    </xf>
    <xf numFmtId="0" fontId="26" fillId="2" borderId="0" xfId="52" applyNumberFormat="1" applyFont="1" applyFill="1" applyBorder="1" applyAlignment="1" applyProtection="1">
      <alignment horizontal="center" vertical="center" wrapText="1"/>
    </xf>
    <xf numFmtId="0" fontId="26" fillId="0" borderId="1" xfId="52" applyNumberFormat="1" applyFont="1" applyFill="1" applyBorder="1" applyAlignment="1" applyProtection="1">
      <alignment horizontal="center" vertical="center" wrapText="1"/>
    </xf>
    <xf numFmtId="0" fontId="26" fillId="0" borderId="1" xfId="0" applyNumberFormat="1" applyFont="1" applyFill="1" applyBorder="1" applyAlignment="1">
      <alignment horizontal="center" vertical="center" wrapText="1"/>
    </xf>
    <xf numFmtId="0" fontId="26" fillId="0" borderId="5" xfId="52" applyNumberFormat="1" applyFont="1" applyFill="1" applyBorder="1" applyAlignment="1" applyProtection="1">
      <alignment horizontal="center" vertical="center" wrapText="1"/>
    </xf>
    <xf numFmtId="0" fontId="26" fillId="2" borderId="1" xfId="52" applyNumberFormat="1" applyFont="1" applyFill="1" applyBorder="1" applyAlignment="1" applyProtection="1">
      <alignment horizontal="center" vertical="center" wrapText="1"/>
    </xf>
    <xf numFmtId="0" fontId="26" fillId="0" borderId="7" xfId="52" applyNumberFormat="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78" fontId="0" fillId="0" borderId="1"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9" fillId="0" borderId="1" xfId="0" applyFont="1" applyFill="1" applyBorder="1" applyAlignment="1">
      <alignment horizontal="center" vertical="center" wrapText="1"/>
    </xf>
    <xf numFmtId="178"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0" fillId="0" borderId="1" xfId="0" applyFont="1" applyFill="1" applyBorder="1" applyAlignment="1">
      <alignment vertical="center"/>
    </xf>
    <xf numFmtId="178" fontId="28" fillId="0" borderId="1"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0" fontId="33" fillId="0" borderId="1" xfId="0"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177" fontId="18" fillId="0" borderId="1" xfId="0" applyNumberFormat="1"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178" fontId="21" fillId="0" borderId="7"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180" fontId="25" fillId="2" borderId="0" xfId="52" applyNumberFormat="1" applyFont="1" applyFill="1" applyBorder="1" applyAlignment="1" applyProtection="1">
      <alignment horizontal="center" vertical="center" wrapText="1"/>
    </xf>
    <xf numFmtId="180" fontId="25" fillId="0" borderId="0" xfId="52" applyNumberFormat="1" applyFont="1" applyFill="1" applyBorder="1" applyAlignment="1" applyProtection="1">
      <alignment horizontal="center" vertical="center" wrapText="1"/>
    </xf>
    <xf numFmtId="180" fontId="26" fillId="2" borderId="0" xfId="52" applyNumberFormat="1" applyFont="1" applyFill="1" applyBorder="1" applyAlignment="1" applyProtection="1">
      <alignment horizontal="center" vertical="center" wrapText="1"/>
    </xf>
    <xf numFmtId="180" fontId="26" fillId="2" borderId="1" xfId="52" applyNumberFormat="1" applyFont="1" applyFill="1" applyBorder="1" applyAlignment="1" applyProtection="1">
      <alignment horizontal="center" vertical="center" wrapText="1"/>
    </xf>
    <xf numFmtId="180" fontId="26" fillId="2" borderId="5" xfId="52" applyNumberFormat="1" applyFont="1" applyFill="1" applyBorder="1" applyAlignment="1" applyProtection="1">
      <alignment horizontal="center" vertical="center" wrapText="1"/>
    </xf>
    <xf numFmtId="180" fontId="26" fillId="2" borderId="7" xfId="52" applyNumberFormat="1" applyFont="1" applyFill="1" applyBorder="1" applyAlignment="1" applyProtection="1">
      <alignment horizontal="center" vertical="center" wrapText="1"/>
    </xf>
    <xf numFmtId="180" fontId="21" fillId="0" borderId="1" xfId="0" applyNumberFormat="1" applyFont="1" applyBorder="1" applyAlignment="1">
      <alignment horizontal="center" vertical="center" wrapText="1"/>
    </xf>
    <xf numFmtId="177" fontId="34" fillId="0" borderId="1" xfId="0" applyNumberFormat="1" applyFont="1" applyFill="1" applyBorder="1" applyAlignment="1">
      <alignment horizontal="center" vertical="center" wrapText="1"/>
    </xf>
    <xf numFmtId="177" fontId="34" fillId="0" borderId="5" xfId="0" applyNumberFormat="1" applyFont="1" applyFill="1" applyBorder="1" applyAlignment="1">
      <alignment horizontal="center" vertical="center" wrapText="1"/>
    </xf>
    <xf numFmtId="57" fontId="27"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57" fontId="18" fillId="0" borderId="5"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177" fontId="33" fillId="0" borderId="5"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81" fontId="28" fillId="0" borderId="1" xfId="0" applyNumberFormat="1" applyFont="1" applyFill="1" applyBorder="1" applyAlignment="1">
      <alignment horizontal="center" vertical="center" wrapText="1"/>
    </xf>
    <xf numFmtId="181" fontId="18" fillId="0" borderId="1"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34" fillId="0" borderId="7" xfId="0" applyFont="1" applyFill="1" applyBorder="1" applyAlignment="1">
      <alignment vertical="center" wrapText="1"/>
    </xf>
    <xf numFmtId="177" fontId="34" fillId="0" borderId="7" xfId="0" applyNumberFormat="1" applyFont="1" applyFill="1" applyBorder="1" applyAlignment="1">
      <alignment horizontal="center" vertical="center" wrapText="1"/>
    </xf>
    <xf numFmtId="182" fontId="0" fillId="0" borderId="1" xfId="52" applyNumberFormat="1" applyFont="1" applyFill="1" applyBorder="1" applyAlignment="1" applyProtection="1">
      <alignment horizontal="center" vertical="center" wrapText="1"/>
    </xf>
    <xf numFmtId="11" fontId="1" fillId="0" borderId="1" xfId="0" applyNumberFormat="1" applyFont="1" applyFill="1" applyBorder="1" applyAlignment="1">
      <alignment horizontal="center" vertical="center" wrapText="1"/>
    </xf>
    <xf numFmtId="180" fontId="0" fillId="0" borderId="1" xfId="0" applyNumberFormat="1" applyFont="1" applyBorder="1" applyAlignment="1">
      <alignment horizontal="center" vertical="center" wrapText="1"/>
    </xf>
    <xf numFmtId="57" fontId="27" fillId="0" borderId="5"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0" xfId="52" applyNumberFormat="1" applyFont="1" applyFill="1" applyAlignment="1" applyProtection="1">
      <alignment horizontal="center" vertical="center" wrapText="1"/>
    </xf>
    <xf numFmtId="178" fontId="26" fillId="0" borderId="0" xfId="52" applyNumberFormat="1" applyFont="1" applyFill="1" applyAlignment="1" applyProtection="1">
      <alignment horizontal="center" vertical="center" wrapText="1"/>
    </xf>
    <xf numFmtId="0" fontId="35" fillId="0" borderId="1" xfId="0" applyFont="1" applyFill="1" applyBorder="1" applyAlignment="1">
      <alignment horizontal="center" vertical="center" wrapText="1"/>
    </xf>
    <xf numFmtId="0" fontId="26" fillId="4" borderId="0" xfId="52" applyNumberFormat="1" applyFont="1" applyFill="1" applyAlignment="1" applyProtection="1">
      <alignment horizontal="center" vertical="center" wrapText="1"/>
    </xf>
    <xf numFmtId="177" fontId="35" fillId="0" borderId="1"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9" fontId="36" fillId="0" borderId="1" xfId="3" applyBorder="1" applyAlignment="1">
      <alignment horizontal="center" vertical="center"/>
    </xf>
    <xf numFmtId="9" fontId="0" fillId="0" borderId="1" xfId="0" applyNumberFormat="1" applyFont="1" applyFill="1" applyBorder="1" applyAlignment="1">
      <alignment horizontal="center" vertical="center" wrapText="1"/>
    </xf>
    <xf numFmtId="183" fontId="3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9" fontId="29" fillId="0" borderId="1" xfId="0" applyNumberFormat="1" applyFont="1" applyFill="1" applyBorder="1" applyAlignment="1" applyProtection="1">
      <alignment horizontal="center" vertical="center" wrapText="1"/>
    </xf>
    <xf numFmtId="0" fontId="26" fillId="0" borderId="0"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0" fontId="18" fillId="0" borderId="0" xfId="0" applyFont="1" applyFill="1" applyBorder="1" applyAlignment="1">
      <alignment vertical="center"/>
    </xf>
    <xf numFmtId="0" fontId="34" fillId="0" borderId="0" xfId="71" applyFont="1" applyAlignment="1">
      <alignment horizontal="left" vertical="center" wrapText="1"/>
    </xf>
    <xf numFmtId="0" fontId="18" fillId="0" borderId="0" xfId="71">
      <alignment vertical="center"/>
    </xf>
    <xf numFmtId="0" fontId="37" fillId="0" borderId="0" xfId="71" applyFont="1" applyAlignment="1">
      <alignment horizontal="center" vertical="center" wrapText="1"/>
    </xf>
    <xf numFmtId="0" fontId="38" fillId="0" borderId="0" xfId="71" applyFont="1" applyAlignment="1">
      <alignment horizontal="center" vertical="center" wrapText="1"/>
    </xf>
    <xf numFmtId="0" fontId="18" fillId="0" borderId="6" xfId="71" applyBorder="1" applyAlignment="1">
      <alignment horizontal="left" vertical="center" wrapText="1"/>
    </xf>
    <xf numFmtId="0" fontId="18" fillId="0" borderId="6" xfId="71" applyFont="1" applyBorder="1" applyAlignment="1">
      <alignment horizontal="left" vertical="center" wrapText="1"/>
    </xf>
    <xf numFmtId="0" fontId="18" fillId="0" borderId="6" xfId="71" applyBorder="1" applyAlignment="1">
      <alignment vertical="center" wrapText="1"/>
    </xf>
    <xf numFmtId="0" fontId="18" fillId="0" borderId="6" xfId="71" applyBorder="1" applyAlignment="1">
      <alignment horizontal="center" vertical="center" wrapText="1"/>
    </xf>
    <xf numFmtId="0" fontId="34" fillId="0" borderId="1" xfId="71" applyFont="1" applyBorder="1" applyAlignment="1">
      <alignment horizontal="center" vertical="center" wrapText="1"/>
    </xf>
    <xf numFmtId="0" fontId="34" fillId="5" borderId="1" xfId="71" applyFont="1" applyFill="1" applyBorder="1" applyAlignment="1">
      <alignment horizontal="center" vertical="center" wrapText="1"/>
    </xf>
    <xf numFmtId="0" fontId="18" fillId="5" borderId="1" xfId="71" applyFont="1" applyFill="1" applyBorder="1" applyAlignment="1">
      <alignment horizontal="center" vertical="center" wrapText="1"/>
    </xf>
    <xf numFmtId="0" fontId="18" fillId="5" borderId="1" xfId="71" applyFont="1" applyFill="1" applyBorder="1" applyAlignment="1">
      <alignment horizontal="center" vertical="top" wrapText="1"/>
    </xf>
    <xf numFmtId="0" fontId="18" fillId="0" borderId="1" xfId="71" applyFont="1" applyBorder="1" applyAlignment="1">
      <alignment horizontal="center" vertical="center" wrapText="1"/>
    </xf>
    <xf numFmtId="0" fontId="34" fillId="5" borderId="1" xfId="71" applyFont="1" applyFill="1" applyBorder="1" applyAlignment="1">
      <alignment vertical="center" wrapText="1"/>
    </xf>
    <xf numFmtId="0" fontId="39" fillId="0" borderId="1" xfId="71" applyFont="1" applyFill="1" applyBorder="1" applyAlignment="1">
      <alignment horizontal="center" vertical="center" wrapText="1"/>
    </xf>
    <xf numFmtId="0" fontId="40" fillId="5" borderId="1" xfId="71" applyFont="1" applyFill="1" applyBorder="1" applyAlignment="1">
      <alignment vertical="center" wrapText="1"/>
    </xf>
    <xf numFmtId="0" fontId="41" fillId="0" borderId="1" xfId="71" applyFont="1" applyBorder="1" applyAlignment="1">
      <alignment horizontal="center" vertical="center" wrapText="1"/>
    </xf>
    <xf numFmtId="0" fontId="41" fillId="5" borderId="1" xfId="71" applyFont="1" applyFill="1" applyBorder="1" applyAlignment="1">
      <alignment vertical="center" wrapText="1"/>
    </xf>
    <xf numFmtId="0" fontId="42" fillId="0" borderId="1" xfId="71" applyFont="1" applyFill="1" applyBorder="1" applyAlignment="1">
      <alignment horizontal="center" vertical="center" wrapText="1"/>
    </xf>
    <xf numFmtId="0" fontId="41" fillId="5" borderId="1" xfId="71"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5" xfId="71" applyFont="1" applyBorder="1" applyAlignment="1">
      <alignment horizontal="center" vertical="center" wrapText="1"/>
    </xf>
    <xf numFmtId="0" fontId="41" fillId="5" borderId="5" xfId="71" applyFont="1" applyFill="1" applyBorder="1" applyAlignment="1">
      <alignment vertical="center" wrapText="1"/>
    </xf>
    <xf numFmtId="0" fontId="42" fillId="0" borderId="5" xfId="71" applyFont="1" applyFill="1" applyBorder="1" applyAlignment="1">
      <alignment horizontal="center" vertical="center" wrapText="1"/>
    </xf>
    <xf numFmtId="0" fontId="41" fillId="0" borderId="7" xfId="71" applyFont="1" applyBorder="1" applyAlignment="1">
      <alignment horizontal="center" vertical="center" wrapText="1"/>
    </xf>
    <xf numFmtId="0" fontId="41" fillId="5" borderId="7" xfId="71" applyFont="1" applyFill="1" applyBorder="1" applyAlignment="1">
      <alignment vertical="center" wrapText="1"/>
    </xf>
    <xf numFmtId="0" fontId="42" fillId="0" borderId="7" xfId="71" applyFont="1" applyFill="1" applyBorder="1" applyAlignment="1">
      <alignment horizontal="center" vertical="center" wrapText="1"/>
    </xf>
    <xf numFmtId="0" fontId="40" fillId="0" borderId="1" xfId="71" applyFont="1" applyBorder="1" applyAlignment="1">
      <alignment horizontal="center" vertical="center" wrapText="1"/>
    </xf>
    <xf numFmtId="0" fontId="41" fillId="0" borderId="0" xfId="71" applyFont="1" applyAlignment="1">
      <alignment horizontal="center" vertical="center" wrapText="1"/>
    </xf>
    <xf numFmtId="0" fontId="41" fillId="5" borderId="0" xfId="71" applyFont="1" applyFill="1" applyAlignment="1">
      <alignment vertical="center" wrapText="1"/>
    </xf>
    <xf numFmtId="0" fontId="41" fillId="0" borderId="0" xfId="71" applyFont="1" applyAlignment="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 name="常规 22" xfId="51"/>
    <cellStyle name="常规 51" xfId="52"/>
    <cellStyle name="常规 16" xfId="53"/>
    <cellStyle name="常规_项目投入明细_11" xfId="54"/>
    <cellStyle name="常规_项目投入明细_10" xfId="55"/>
    <cellStyle name="常规 6" xfId="56"/>
    <cellStyle name="常规_副本西藏自治区贫困县统筹整合使用财政涉农资金情况统计表（模版）参考表" xfId="57"/>
    <cellStyle name="常规 12 3 2 2 2" xfId="58"/>
    <cellStyle name="常规 2 2 2" xfId="59"/>
    <cellStyle name="常规 73" xfId="60"/>
    <cellStyle name="常规 2 11" xfId="61"/>
    <cellStyle name="常规 2 2 6" xfId="62"/>
    <cellStyle name="常规 10 5" xfId="63"/>
    <cellStyle name="常规 2 2" xfId="64"/>
    <cellStyle name="20% - 强调文字颜色 2 7 4 4" xfId="65"/>
    <cellStyle name="常规 8" xfId="66"/>
    <cellStyle name="常规_项目投入明细_8" xfId="67"/>
    <cellStyle name="常规 4 7" xfId="68"/>
    <cellStyle name="常规 2 2 2 2" xfId="69"/>
    <cellStyle name="常规_重新梳理十二五项目-3-10金主任办后改建设内容" xfId="70"/>
    <cellStyle name="常规 10 2 3 2 2" xfId="71"/>
    <cellStyle name="常规_贫困县涉农资金整合工作示范县统计表12月21日" xfId="7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19050</xdr:colOff>
      <xdr:row>5</xdr:row>
      <xdr:rowOff>0</xdr:rowOff>
    </xdr:from>
    <xdr:to>
      <xdr:col>16</xdr:col>
      <xdr:colOff>38735</xdr:colOff>
      <xdr:row>5</xdr:row>
      <xdr:rowOff>191135</xdr:rowOff>
    </xdr:to>
    <xdr:pic>
      <xdr:nvPicPr>
        <xdr:cNvPr id="2" name="图片 3337" hidden="1"/>
        <xdr:cNvPicPr>
          <a:picLocks noChangeAspect="1"/>
        </xdr:cNvPicPr>
      </xdr:nvPicPr>
      <xdr:blipFill>
        <a:blip r:embed="rId1"/>
        <a:stretch>
          <a:fillRect/>
        </a:stretch>
      </xdr:blipFill>
      <xdr:spPr>
        <a:xfrm>
          <a:off x="18547715"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 name="图片 3335" hidden="1"/>
        <xdr:cNvPicPr>
          <a:picLocks noChangeAspect="1"/>
        </xdr:cNvPicPr>
      </xdr:nvPicPr>
      <xdr:blipFill>
        <a:blip r:embed="rId2" cstate="print"/>
        <a:stretch>
          <a:fillRect/>
        </a:stretch>
      </xdr:blipFill>
      <xdr:spPr>
        <a:xfrm>
          <a:off x="1428813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 name="图片 3335" hidden="1"/>
        <xdr:cNvPicPr>
          <a:picLocks noChangeAspect="1"/>
        </xdr:cNvPicPr>
      </xdr:nvPicPr>
      <xdr:blipFill>
        <a:blip r:embed="rId2" cstate="print"/>
        <a:stretch>
          <a:fillRect/>
        </a:stretch>
      </xdr:blipFill>
      <xdr:spPr>
        <a:xfrm>
          <a:off x="15520035" y="3371850"/>
          <a:ext cx="133350" cy="191135"/>
        </a:xfrm>
        <a:prstGeom prst="rect">
          <a:avLst/>
        </a:prstGeom>
        <a:noFill/>
        <a:ln w="9525">
          <a:noFill/>
        </a:ln>
      </xdr:spPr>
    </xdr:pic>
    <xdr:clientData/>
  </xdr:twoCellAnchor>
  <xdr:twoCellAnchor editAs="oneCell">
    <xdr:from>
      <xdr:col>17</xdr:col>
      <xdr:colOff>0</xdr:colOff>
      <xdr:row>5</xdr:row>
      <xdr:rowOff>0</xdr:rowOff>
    </xdr:from>
    <xdr:to>
      <xdr:col>17</xdr:col>
      <xdr:colOff>133350</xdr:colOff>
      <xdr:row>5</xdr:row>
      <xdr:rowOff>191135</xdr:rowOff>
    </xdr:to>
    <xdr:pic>
      <xdr:nvPicPr>
        <xdr:cNvPr id="170" name="图片 3335" hidden="1"/>
        <xdr:cNvPicPr>
          <a:picLocks noChangeAspect="1"/>
        </xdr:cNvPicPr>
      </xdr:nvPicPr>
      <xdr:blipFill>
        <a:blip r:embed="rId2" cstate="print"/>
        <a:stretch>
          <a:fillRect/>
        </a:stretch>
      </xdr:blipFill>
      <xdr:spPr>
        <a:xfrm>
          <a:off x="19446240" y="3371850"/>
          <a:ext cx="133350" cy="191135"/>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2" name="图片 3335" hidden="1"/>
        <xdr:cNvPicPr>
          <a:picLocks noChangeAspect="1"/>
        </xdr:cNvPicPr>
      </xdr:nvPicPr>
      <xdr:blipFill>
        <a:blip r:embed="rId2"/>
        <a:stretch>
          <a:fillRect/>
        </a:stretch>
      </xdr:blipFill>
      <xdr:spPr>
        <a:xfrm>
          <a:off x="15520670" y="3371850"/>
          <a:ext cx="132080" cy="190500"/>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4" name="图片 3335" hidden="1"/>
        <xdr:cNvPicPr>
          <a:picLocks noChangeAspect="1"/>
        </xdr:cNvPicPr>
      </xdr:nvPicPr>
      <xdr:blipFill>
        <a:blip r:embed="rId2" cstate="print"/>
        <a:stretch>
          <a:fillRect/>
        </a:stretch>
      </xdr:blipFill>
      <xdr:spPr>
        <a:xfrm>
          <a:off x="3405505" y="3371850"/>
          <a:ext cx="133350" cy="191135"/>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06" name="图片 3335" hidden="1"/>
        <xdr:cNvPicPr>
          <a:picLocks noChangeAspect="1"/>
        </xdr:cNvPicPr>
      </xdr:nvPicPr>
      <xdr:blipFill>
        <a:blip r:embed="rId2"/>
        <a:stretch>
          <a:fillRect/>
        </a:stretch>
      </xdr:blipFill>
      <xdr:spPr>
        <a:xfrm>
          <a:off x="3406140" y="3371850"/>
          <a:ext cx="132080" cy="190500"/>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18" name="图片 3335" hidden="1"/>
        <xdr:cNvPicPr>
          <a:picLocks noChangeAspect="1"/>
        </xdr:cNvPicPr>
      </xdr:nvPicPr>
      <xdr:blipFill>
        <a:blip r:embed="rId2" cstate="print"/>
        <a:stretch>
          <a:fillRect/>
        </a:stretch>
      </xdr:blipFill>
      <xdr:spPr>
        <a:xfrm>
          <a:off x="12981305" y="3371850"/>
          <a:ext cx="133350" cy="1911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view="pageBreakPreview" zoomScale="85" zoomScaleNormal="100" topLeftCell="A71" workbookViewId="0">
      <selection activeCell="E9" sqref="E9"/>
    </sheetView>
  </sheetViews>
  <sheetFormatPr defaultColWidth="8.10185185185185" defaultRowHeight="14.4" outlineLevelCol="7"/>
  <cols>
    <col min="1" max="1" width="4.62037037037037" style="167" customWidth="1"/>
    <col min="2" max="2" width="46.1018518518519" style="167" customWidth="1"/>
    <col min="3" max="3" width="16.5" style="167" customWidth="1"/>
    <col min="4" max="4" width="16.2962962962963" style="167" customWidth="1"/>
    <col min="5" max="5" width="15.7037037037037" style="167" customWidth="1"/>
    <col min="6" max="6" width="16.5" style="167" customWidth="1"/>
    <col min="7" max="7" width="19.3981481481481" style="167" customWidth="1"/>
    <col min="8" max="8" width="9.7962962962963" style="167" customWidth="1"/>
    <col min="9" max="16384" width="8.10185185185185" style="167"/>
  </cols>
  <sheetData>
    <row r="1" s="167" customFormat="1" ht="34" customHeight="1" spans="1:8">
      <c r="A1" s="168" t="s">
        <v>0</v>
      </c>
      <c r="B1" s="168"/>
      <c r="C1" s="169"/>
      <c r="D1" s="169"/>
      <c r="E1" s="169"/>
      <c r="F1" s="169"/>
      <c r="G1" s="169"/>
      <c r="H1" s="169"/>
    </row>
    <row r="2" s="167" customFormat="1" ht="36" customHeight="1" spans="1:8">
      <c r="A2" s="170" t="s">
        <v>1</v>
      </c>
      <c r="B2" s="171"/>
      <c r="C2" s="171"/>
      <c r="D2" s="171"/>
      <c r="E2" s="171"/>
      <c r="F2" s="171"/>
      <c r="G2" s="171"/>
      <c r="H2" s="171"/>
    </row>
    <row r="3" s="167" customFormat="1" ht="13.5" customHeight="1" spans="1:8">
      <c r="A3" s="172" t="s">
        <v>2</v>
      </c>
      <c r="B3" s="173"/>
      <c r="C3" s="173"/>
      <c r="D3" s="173"/>
      <c r="E3" s="174"/>
      <c r="F3" s="169"/>
      <c r="G3" s="175" t="s">
        <v>3</v>
      </c>
      <c r="H3" s="175"/>
    </row>
    <row r="4" s="167" customFormat="1" ht="13.5" customHeight="1" spans="1:8">
      <c r="A4" s="176" t="s">
        <v>4</v>
      </c>
      <c r="B4" s="177" t="s">
        <v>5</v>
      </c>
      <c r="C4" s="177" t="s">
        <v>6</v>
      </c>
      <c r="D4" s="177"/>
      <c r="E4" s="177" t="s">
        <v>7</v>
      </c>
      <c r="F4" s="177"/>
      <c r="G4" s="177"/>
      <c r="H4" s="177" t="s">
        <v>8</v>
      </c>
    </row>
    <row r="5" s="167" customFormat="1" ht="28.8" spans="1:8">
      <c r="A5" s="176"/>
      <c r="B5" s="178"/>
      <c r="C5" s="178" t="s">
        <v>9</v>
      </c>
      <c r="D5" s="178" t="s">
        <v>10</v>
      </c>
      <c r="E5" s="178" t="s">
        <v>9</v>
      </c>
      <c r="F5" s="179" t="s">
        <v>11</v>
      </c>
      <c r="G5" s="178" t="s">
        <v>12</v>
      </c>
      <c r="H5" s="177"/>
    </row>
    <row r="6" s="167" customFormat="1" ht="28.8" spans="1:8">
      <c r="A6" s="180" t="s">
        <v>13</v>
      </c>
      <c r="B6" s="178">
        <v>1</v>
      </c>
      <c r="C6" s="178" t="s">
        <v>14</v>
      </c>
      <c r="D6" s="178">
        <v>3</v>
      </c>
      <c r="E6" s="178" t="s">
        <v>15</v>
      </c>
      <c r="F6" s="178" t="s">
        <v>16</v>
      </c>
      <c r="G6" s="178">
        <v>6</v>
      </c>
      <c r="H6" s="178">
        <v>11</v>
      </c>
    </row>
    <row r="7" s="167" customFormat="1" ht="27" customHeight="1" spans="1:8">
      <c r="A7" s="176" t="s">
        <v>17</v>
      </c>
      <c r="B7" s="181" t="s">
        <v>18</v>
      </c>
      <c r="C7" s="182">
        <f>SUM(C8:C44)</f>
        <v>17490.19</v>
      </c>
      <c r="D7" s="182">
        <f>SUM(D8:D44)</f>
        <v>17490.19</v>
      </c>
      <c r="E7" s="182">
        <f>SUM(E8:E44)</f>
        <v>12885</v>
      </c>
      <c r="F7" s="182">
        <f>E7</f>
        <v>12885</v>
      </c>
      <c r="G7" s="182">
        <f>F7</f>
        <v>12885</v>
      </c>
      <c r="H7" s="183"/>
    </row>
    <row r="8" s="167" customFormat="1" ht="28" customHeight="1" spans="1:8">
      <c r="A8" s="184">
        <v>1</v>
      </c>
      <c r="B8" s="185" t="s">
        <v>19</v>
      </c>
      <c r="C8" s="186">
        <v>17490.19</v>
      </c>
      <c r="D8" s="186">
        <v>17490.19</v>
      </c>
      <c r="E8" s="186">
        <v>12885</v>
      </c>
      <c r="F8" s="186">
        <f>E8</f>
        <v>12885</v>
      </c>
      <c r="G8" s="186">
        <f>F8</f>
        <v>12885</v>
      </c>
      <c r="H8" s="187"/>
    </row>
    <row r="9" s="167" customFormat="1" ht="24" customHeight="1" spans="1:8">
      <c r="A9" s="184">
        <v>2</v>
      </c>
      <c r="B9" s="185" t="s">
        <v>20</v>
      </c>
      <c r="C9" s="186"/>
      <c r="D9" s="186"/>
      <c r="E9" s="186"/>
      <c r="F9" s="186"/>
      <c r="G9" s="186"/>
      <c r="H9" s="185"/>
    </row>
    <row r="10" s="167" customFormat="1" ht="54" customHeight="1" spans="1:8">
      <c r="A10" s="184">
        <v>3</v>
      </c>
      <c r="B10" s="185" t="s">
        <v>21</v>
      </c>
      <c r="C10" s="186"/>
      <c r="D10" s="186"/>
      <c r="E10" s="186"/>
      <c r="F10" s="186"/>
      <c r="G10" s="186"/>
      <c r="H10" s="185"/>
    </row>
    <row r="11" s="167" customFormat="1" ht="30" customHeight="1" spans="1:8">
      <c r="A11" s="184">
        <v>4</v>
      </c>
      <c r="B11" s="185" t="s">
        <v>22</v>
      </c>
      <c r="C11" s="188"/>
      <c r="D11" s="188"/>
      <c r="E11" s="188"/>
      <c r="F11" s="186"/>
      <c r="G11" s="186"/>
      <c r="H11" s="185"/>
    </row>
    <row r="12" s="167" customFormat="1" ht="19" customHeight="1" spans="1:8">
      <c r="A12" s="184">
        <v>5</v>
      </c>
      <c r="B12" s="185" t="s">
        <v>23</v>
      </c>
      <c r="C12" s="186"/>
      <c r="D12" s="186"/>
      <c r="E12" s="186"/>
      <c r="F12" s="186"/>
      <c r="G12" s="186"/>
      <c r="H12" s="185"/>
    </row>
    <row r="13" s="167" customFormat="1" ht="21" customHeight="1" spans="1:8">
      <c r="A13" s="184">
        <v>6</v>
      </c>
      <c r="B13" s="185" t="s">
        <v>24</v>
      </c>
      <c r="C13" s="186"/>
      <c r="D13" s="186"/>
      <c r="E13" s="186"/>
      <c r="F13" s="186"/>
      <c r="G13" s="186"/>
      <c r="H13" s="185"/>
    </row>
    <row r="14" s="167" customFormat="1" ht="24" customHeight="1" spans="1:8">
      <c r="A14" s="184">
        <v>7</v>
      </c>
      <c r="B14" s="185" t="s">
        <v>25</v>
      </c>
      <c r="C14" s="186"/>
      <c r="D14" s="186"/>
      <c r="E14" s="186"/>
      <c r="F14" s="186"/>
      <c r="G14" s="186"/>
      <c r="H14" s="185"/>
    </row>
    <row r="15" s="167" customFormat="1" ht="20" customHeight="1" spans="1:8">
      <c r="A15" s="184">
        <v>8</v>
      </c>
      <c r="B15" s="185" t="s">
        <v>26</v>
      </c>
      <c r="C15" s="186"/>
      <c r="D15" s="186"/>
      <c r="E15" s="186"/>
      <c r="F15" s="186"/>
      <c r="G15" s="186"/>
      <c r="H15" s="185"/>
    </row>
    <row r="16" s="167" customFormat="1" ht="25" customHeight="1" spans="1:8">
      <c r="A16" s="184">
        <v>9</v>
      </c>
      <c r="B16" s="185" t="s">
        <v>27</v>
      </c>
      <c r="C16" s="186"/>
      <c r="D16" s="186"/>
      <c r="E16" s="186"/>
      <c r="F16" s="186"/>
      <c r="G16" s="186"/>
      <c r="H16" s="185"/>
    </row>
    <row r="17" s="167" customFormat="1" ht="21" customHeight="1" spans="1:8">
      <c r="A17" s="184">
        <v>10</v>
      </c>
      <c r="B17" s="185" t="s">
        <v>28</v>
      </c>
      <c r="C17" s="186"/>
      <c r="D17" s="186"/>
      <c r="E17" s="186"/>
      <c r="F17" s="186"/>
      <c r="G17" s="186"/>
      <c r="H17" s="185"/>
    </row>
    <row r="18" s="167" customFormat="1" ht="24" customHeight="1" spans="1:8">
      <c r="A18" s="184">
        <v>11</v>
      </c>
      <c r="B18" s="185" t="s">
        <v>29</v>
      </c>
      <c r="C18" s="186"/>
      <c r="D18" s="186"/>
      <c r="E18" s="186"/>
      <c r="F18" s="186"/>
      <c r="G18" s="186"/>
      <c r="H18" s="185"/>
    </row>
    <row r="19" s="167" customFormat="1" ht="19" customHeight="1" spans="1:8">
      <c r="A19" s="184">
        <v>12</v>
      </c>
      <c r="B19" s="185" t="s">
        <v>30</v>
      </c>
      <c r="C19" s="186"/>
      <c r="D19" s="186"/>
      <c r="E19" s="186"/>
      <c r="F19" s="186"/>
      <c r="G19" s="186"/>
      <c r="H19" s="185"/>
    </row>
    <row r="20" s="167" customFormat="1" ht="27" customHeight="1" spans="1:8">
      <c r="A20" s="184">
        <v>13</v>
      </c>
      <c r="B20" s="185" t="s">
        <v>31</v>
      </c>
      <c r="C20" s="186"/>
      <c r="D20" s="186"/>
      <c r="E20" s="186"/>
      <c r="F20" s="186"/>
      <c r="G20" s="186"/>
      <c r="H20" s="185"/>
    </row>
    <row r="21" s="167" customFormat="1" ht="28" customHeight="1" spans="1:8">
      <c r="A21" s="184">
        <v>14</v>
      </c>
      <c r="B21" s="185" t="s">
        <v>32</v>
      </c>
      <c r="C21" s="186"/>
      <c r="D21" s="186"/>
      <c r="E21" s="186"/>
      <c r="F21" s="186"/>
      <c r="G21" s="186"/>
      <c r="H21" s="185"/>
    </row>
    <row r="22" s="167" customFormat="1" ht="26" customHeight="1" spans="1:8">
      <c r="A22" s="184">
        <v>15</v>
      </c>
      <c r="B22" s="185" t="s">
        <v>33</v>
      </c>
      <c r="C22" s="186"/>
      <c r="D22" s="186"/>
      <c r="E22" s="186"/>
      <c r="F22" s="186"/>
      <c r="G22" s="186"/>
      <c r="H22" s="185"/>
    </row>
    <row r="23" s="167" customFormat="1" ht="19" customHeight="1" spans="1:8">
      <c r="A23" s="184">
        <v>16</v>
      </c>
      <c r="B23" s="185" t="s">
        <v>34</v>
      </c>
      <c r="C23" s="186"/>
      <c r="D23" s="186"/>
      <c r="E23" s="186"/>
      <c r="F23" s="186"/>
      <c r="G23" s="186"/>
      <c r="H23" s="185"/>
    </row>
    <row r="24" s="167" customFormat="1" ht="67" customHeight="1" spans="1:8">
      <c r="A24" s="189">
        <v>17</v>
      </c>
      <c r="B24" s="190" t="s">
        <v>35</v>
      </c>
      <c r="C24" s="186"/>
      <c r="D24" s="186"/>
      <c r="E24" s="186"/>
      <c r="F24" s="191"/>
      <c r="G24" s="191"/>
      <c r="H24" s="190"/>
    </row>
    <row r="25" s="167" customFormat="1" ht="22" customHeight="1" spans="1:8">
      <c r="A25" s="184"/>
      <c r="B25" s="185" t="s">
        <v>36</v>
      </c>
      <c r="C25" s="186"/>
      <c r="D25" s="186"/>
      <c r="E25" s="186"/>
      <c r="F25" s="186"/>
      <c r="G25" s="186"/>
      <c r="H25" s="185"/>
    </row>
    <row r="26" s="167" customFormat="1" ht="22" customHeight="1" spans="1:8">
      <c r="A26" s="184"/>
      <c r="B26" s="185" t="s">
        <v>37</v>
      </c>
      <c r="C26" s="186"/>
      <c r="D26" s="186"/>
      <c r="E26" s="186"/>
      <c r="F26" s="186"/>
      <c r="G26" s="186"/>
      <c r="H26" s="185"/>
    </row>
    <row r="27" s="167" customFormat="1" ht="25" customHeight="1" spans="1:8">
      <c r="A27" s="184"/>
      <c r="B27" s="185" t="s">
        <v>38</v>
      </c>
      <c r="C27" s="186"/>
      <c r="D27" s="186"/>
      <c r="E27" s="186"/>
      <c r="F27" s="186"/>
      <c r="G27" s="186"/>
      <c r="H27" s="185"/>
    </row>
    <row r="28" s="167" customFormat="1" ht="22" customHeight="1" spans="1:8">
      <c r="A28" s="192"/>
      <c r="B28" s="193" t="s">
        <v>39</v>
      </c>
      <c r="C28" s="186"/>
      <c r="D28" s="186"/>
      <c r="E28" s="186"/>
      <c r="F28" s="194"/>
      <c r="G28" s="194"/>
      <c r="H28" s="193"/>
    </row>
    <row r="29" s="167" customFormat="1" ht="27.75" customHeight="1" spans="1:8">
      <c r="A29" s="184"/>
      <c r="B29" s="185" t="s">
        <v>40</v>
      </c>
      <c r="C29" s="186"/>
      <c r="D29" s="186"/>
      <c r="E29" s="186"/>
      <c r="F29" s="186"/>
      <c r="G29" s="186"/>
      <c r="H29" s="185"/>
    </row>
    <row r="30" s="167" customFormat="1" ht="31" customHeight="1" spans="1:8">
      <c r="A30" s="184"/>
      <c r="B30" s="185" t="s">
        <v>41</v>
      </c>
      <c r="C30" s="186"/>
      <c r="D30" s="186"/>
      <c r="E30" s="186"/>
      <c r="F30" s="186"/>
      <c r="G30" s="186"/>
      <c r="H30" s="185"/>
    </row>
    <row r="31" s="167" customFormat="1" ht="33" customHeight="1" spans="1:8">
      <c r="A31" s="184"/>
      <c r="B31" s="185" t="s">
        <v>42</v>
      </c>
      <c r="C31" s="186"/>
      <c r="D31" s="186"/>
      <c r="E31" s="186"/>
      <c r="F31" s="186"/>
      <c r="G31" s="186"/>
      <c r="H31" s="185"/>
    </row>
    <row r="32" s="167" customFormat="1" ht="22" customHeight="1" spans="1:8">
      <c r="A32" s="184"/>
      <c r="B32" s="185" t="s">
        <v>43</v>
      </c>
      <c r="C32" s="186"/>
      <c r="D32" s="186"/>
      <c r="E32" s="186"/>
      <c r="F32" s="186"/>
      <c r="G32" s="186"/>
      <c r="H32" s="185"/>
    </row>
    <row r="33" s="167" customFormat="1" ht="21" customHeight="1" spans="1:8">
      <c r="A33" s="184"/>
      <c r="B33" s="185" t="s">
        <v>44</v>
      </c>
      <c r="C33" s="186"/>
      <c r="D33" s="186"/>
      <c r="E33" s="186"/>
      <c r="F33" s="186"/>
      <c r="G33" s="186"/>
      <c r="H33" s="185"/>
    </row>
    <row r="34" s="167" customFormat="1" ht="23" customHeight="1" spans="1:8">
      <c r="A34" s="184"/>
      <c r="B34" s="185" t="s">
        <v>45</v>
      </c>
      <c r="C34" s="186"/>
      <c r="D34" s="186"/>
      <c r="E34" s="186"/>
      <c r="F34" s="186"/>
      <c r="G34" s="186"/>
      <c r="H34" s="185"/>
    </row>
    <row r="35" s="167" customFormat="1" ht="22" customHeight="1" spans="1:8">
      <c r="A35" s="184"/>
      <c r="B35" s="185" t="s">
        <v>46</v>
      </c>
      <c r="C35" s="186"/>
      <c r="D35" s="186"/>
      <c r="E35" s="186"/>
      <c r="F35" s="186"/>
      <c r="G35" s="186"/>
      <c r="H35" s="185"/>
    </row>
    <row r="36" s="167" customFormat="1" ht="18" customHeight="1" spans="1:8">
      <c r="A36" s="184"/>
      <c r="B36" s="185" t="s">
        <v>47</v>
      </c>
      <c r="C36" s="186"/>
      <c r="D36" s="186"/>
      <c r="E36" s="186"/>
      <c r="F36" s="186"/>
      <c r="G36" s="186"/>
      <c r="H36" s="185"/>
    </row>
    <row r="37" s="167" customFormat="1" ht="26" customHeight="1" spans="1:8">
      <c r="A37" s="184"/>
      <c r="B37" s="185" t="s">
        <v>48</v>
      </c>
      <c r="C37" s="186"/>
      <c r="D37" s="186"/>
      <c r="E37" s="186"/>
      <c r="F37" s="186"/>
      <c r="G37" s="186"/>
      <c r="H37" s="185"/>
    </row>
    <row r="38" s="167" customFormat="1" ht="23" customHeight="1" spans="1:8">
      <c r="A38" s="184"/>
      <c r="B38" s="185" t="s">
        <v>49</v>
      </c>
      <c r="C38" s="186"/>
      <c r="D38" s="186"/>
      <c r="E38" s="186"/>
      <c r="F38" s="186"/>
      <c r="G38" s="186"/>
      <c r="H38" s="185"/>
    </row>
    <row r="39" s="167" customFormat="1" ht="22" customHeight="1" spans="1:8">
      <c r="A39" s="184"/>
      <c r="B39" s="185" t="s">
        <v>50</v>
      </c>
      <c r="C39" s="186"/>
      <c r="D39" s="186"/>
      <c r="E39" s="186"/>
      <c r="F39" s="186"/>
      <c r="G39" s="186"/>
      <c r="H39" s="185"/>
    </row>
    <row r="40" s="167" customFormat="1" ht="24" customHeight="1" spans="1:8">
      <c r="A40" s="184"/>
      <c r="B40" s="185" t="s">
        <v>51</v>
      </c>
      <c r="C40" s="186"/>
      <c r="D40" s="186"/>
      <c r="E40" s="186"/>
      <c r="F40" s="186"/>
      <c r="G40" s="186"/>
      <c r="H40" s="185"/>
    </row>
    <row r="41" s="167" customFormat="1" ht="23" customHeight="1" spans="1:8">
      <c r="A41" s="184"/>
      <c r="B41" s="185" t="s">
        <v>52</v>
      </c>
      <c r="C41" s="186"/>
      <c r="D41" s="186"/>
      <c r="E41" s="186"/>
      <c r="F41" s="186"/>
      <c r="G41" s="186"/>
      <c r="H41" s="185"/>
    </row>
    <row r="42" s="167" customFormat="1" ht="25" customHeight="1" spans="1:8">
      <c r="A42" s="184"/>
      <c r="B42" s="185" t="s">
        <v>53</v>
      </c>
      <c r="C42" s="186"/>
      <c r="D42" s="186"/>
      <c r="E42" s="186"/>
      <c r="F42" s="186"/>
      <c r="G42" s="186"/>
      <c r="H42" s="185"/>
    </row>
    <row r="43" s="167" customFormat="1" ht="32" customHeight="1" spans="1:8">
      <c r="A43" s="184"/>
      <c r="B43" s="185" t="s">
        <v>54</v>
      </c>
      <c r="C43" s="186"/>
      <c r="D43" s="186"/>
      <c r="E43" s="186"/>
      <c r="F43" s="186"/>
      <c r="G43" s="186"/>
      <c r="H43" s="185"/>
    </row>
    <row r="44" s="167" customFormat="1" spans="1:8">
      <c r="A44" s="184">
        <v>18</v>
      </c>
      <c r="B44" s="185" t="s">
        <v>55</v>
      </c>
      <c r="C44" s="186"/>
      <c r="D44" s="186"/>
      <c r="E44" s="186"/>
      <c r="F44" s="186"/>
      <c r="G44" s="186"/>
      <c r="H44" s="185"/>
    </row>
    <row r="45" s="167" customFormat="1" ht="25" customHeight="1" spans="1:8">
      <c r="A45" s="195" t="s">
        <v>56</v>
      </c>
      <c r="B45" s="183" t="s">
        <v>57</v>
      </c>
      <c r="C45" s="182">
        <f>C53+C46</f>
        <v>4070.56</v>
      </c>
      <c r="D45" s="182">
        <f>D53+D46</f>
        <v>4070.56</v>
      </c>
      <c r="E45" s="182">
        <f>E46</f>
        <v>3439</v>
      </c>
      <c r="F45" s="182">
        <f>E45</f>
        <v>3439</v>
      </c>
      <c r="G45" s="182">
        <f>F45</f>
        <v>3439</v>
      </c>
      <c r="H45" s="183"/>
    </row>
    <row r="46" s="167" customFormat="1" ht="24" customHeight="1" spans="1:8">
      <c r="A46" s="184">
        <v>1</v>
      </c>
      <c r="B46" s="185" t="s">
        <v>19</v>
      </c>
      <c r="C46" s="186">
        <v>4070.56</v>
      </c>
      <c r="D46" s="186">
        <v>4070.56</v>
      </c>
      <c r="E46" s="186">
        <v>3439</v>
      </c>
      <c r="F46" s="186">
        <f>E46</f>
        <v>3439</v>
      </c>
      <c r="G46" s="186">
        <f>F46</f>
        <v>3439</v>
      </c>
      <c r="H46" s="185"/>
    </row>
    <row r="47" s="167" customFormat="1" ht="26" customHeight="1" spans="1:8">
      <c r="A47" s="184">
        <v>2</v>
      </c>
      <c r="B47" s="185" t="s">
        <v>58</v>
      </c>
      <c r="C47" s="186"/>
      <c r="D47" s="186"/>
      <c r="E47" s="186"/>
      <c r="F47" s="186"/>
      <c r="G47" s="186"/>
      <c r="H47" s="185"/>
    </row>
    <row r="48" s="167" customFormat="1" ht="25" customHeight="1" spans="1:8">
      <c r="A48" s="184">
        <v>3</v>
      </c>
      <c r="B48" s="185" t="s">
        <v>59</v>
      </c>
      <c r="C48" s="186"/>
      <c r="D48" s="186"/>
      <c r="E48" s="186"/>
      <c r="F48" s="186"/>
      <c r="G48" s="186"/>
      <c r="H48" s="185"/>
    </row>
    <row r="49" s="167" customFormat="1" ht="24" customHeight="1" spans="1:8">
      <c r="A49" s="189">
        <v>4</v>
      </c>
      <c r="B49" s="190" t="s">
        <v>60</v>
      </c>
      <c r="C49" s="186"/>
      <c r="D49" s="186"/>
      <c r="E49" s="186"/>
      <c r="F49" s="191"/>
      <c r="G49" s="191"/>
      <c r="H49" s="190"/>
    </row>
    <row r="50" s="167" customFormat="1" ht="20" customHeight="1" spans="1:8">
      <c r="A50" s="184">
        <v>5</v>
      </c>
      <c r="B50" s="185" t="s">
        <v>61</v>
      </c>
      <c r="C50" s="186"/>
      <c r="D50" s="186"/>
      <c r="E50" s="186"/>
      <c r="F50" s="186"/>
      <c r="G50" s="186"/>
      <c r="H50" s="185"/>
    </row>
    <row r="51" s="167" customFormat="1" ht="17" customHeight="1" spans="1:8">
      <c r="A51" s="184">
        <v>6</v>
      </c>
      <c r="B51" s="185" t="s">
        <v>62</v>
      </c>
      <c r="C51" s="186"/>
      <c r="D51" s="186"/>
      <c r="E51" s="186"/>
      <c r="F51" s="186"/>
      <c r="G51" s="186"/>
      <c r="H51" s="185"/>
    </row>
    <row r="52" s="167" customFormat="1" ht="22" customHeight="1" spans="1:8">
      <c r="A52" s="192">
        <v>7</v>
      </c>
      <c r="B52" s="193" t="s">
        <v>63</v>
      </c>
      <c r="C52" s="186"/>
      <c r="D52" s="186"/>
      <c r="E52" s="186"/>
      <c r="F52" s="194"/>
      <c r="G52" s="194"/>
      <c r="H52" s="193"/>
    </row>
    <row r="53" s="167" customFormat="1" ht="24" customHeight="1" spans="1:8">
      <c r="A53" s="184">
        <v>8</v>
      </c>
      <c r="B53" s="185" t="s">
        <v>32</v>
      </c>
      <c r="C53" s="186"/>
      <c r="D53" s="186"/>
      <c r="E53" s="186"/>
      <c r="F53" s="186"/>
      <c r="G53" s="186"/>
      <c r="H53" s="185"/>
    </row>
    <row r="54" s="167" customFormat="1" ht="18" customHeight="1" spans="1:8">
      <c r="A54" s="184">
        <v>9</v>
      </c>
      <c r="B54" s="185" t="s">
        <v>64</v>
      </c>
      <c r="C54" s="186"/>
      <c r="D54" s="186"/>
      <c r="E54" s="186"/>
      <c r="F54" s="186"/>
      <c r="G54" s="186"/>
      <c r="H54" s="185"/>
    </row>
    <row r="55" s="167" customFormat="1" ht="19" customHeight="1" spans="1:8">
      <c r="A55" s="184">
        <v>10</v>
      </c>
      <c r="B55" s="185" t="s">
        <v>65</v>
      </c>
      <c r="C55" s="186"/>
      <c r="D55" s="186"/>
      <c r="E55" s="186"/>
      <c r="F55" s="186"/>
      <c r="G55" s="186"/>
      <c r="H55" s="185"/>
    </row>
    <row r="56" s="167" customFormat="1" ht="20" customHeight="1" spans="1:8">
      <c r="A56" s="184">
        <v>11</v>
      </c>
      <c r="B56" s="185" t="s">
        <v>66</v>
      </c>
      <c r="C56" s="186"/>
      <c r="D56" s="186"/>
      <c r="E56" s="186"/>
      <c r="F56" s="186"/>
      <c r="G56" s="186"/>
      <c r="H56" s="185"/>
    </row>
    <row r="57" s="167" customFormat="1" ht="22" customHeight="1" spans="1:8">
      <c r="A57" s="184">
        <v>12</v>
      </c>
      <c r="B57" s="185" t="s">
        <v>67</v>
      </c>
      <c r="C57" s="186"/>
      <c r="D57" s="186"/>
      <c r="E57" s="186"/>
      <c r="F57" s="186"/>
      <c r="G57" s="186"/>
      <c r="H57" s="185"/>
    </row>
    <row r="58" s="167" customFormat="1" ht="19" customHeight="1" spans="1:8">
      <c r="A58" s="184">
        <v>13</v>
      </c>
      <c r="B58" s="185" t="s">
        <v>68</v>
      </c>
      <c r="C58" s="186"/>
      <c r="D58" s="186"/>
      <c r="E58" s="186"/>
      <c r="F58" s="186"/>
      <c r="G58" s="186"/>
      <c r="H58" s="185"/>
    </row>
    <row r="59" s="167" customFormat="1" ht="26" customHeight="1" spans="1:8">
      <c r="A59" s="195" t="s">
        <v>69</v>
      </c>
      <c r="B59" s="183" t="s">
        <v>70</v>
      </c>
      <c r="C59" s="182">
        <f>C60</f>
        <v>808.31</v>
      </c>
      <c r="D59" s="182">
        <f>D60</f>
        <v>808.31</v>
      </c>
      <c r="E59" s="182">
        <f>E60</f>
        <v>867.85</v>
      </c>
      <c r="F59" s="182">
        <f>E59</f>
        <v>867.85</v>
      </c>
      <c r="G59" s="182">
        <f>F59</f>
        <v>867.85</v>
      </c>
      <c r="H59" s="183"/>
    </row>
    <row r="60" s="167" customFormat="1" ht="24" customHeight="1" spans="1:8">
      <c r="A60" s="184">
        <v>1</v>
      </c>
      <c r="B60" s="185" t="s">
        <v>19</v>
      </c>
      <c r="C60" s="186">
        <v>808.31</v>
      </c>
      <c r="D60" s="186">
        <v>808.31</v>
      </c>
      <c r="E60" s="186">
        <v>867.85</v>
      </c>
      <c r="F60" s="186">
        <f>E60</f>
        <v>867.85</v>
      </c>
      <c r="G60" s="186">
        <f>F60</f>
        <v>867.85</v>
      </c>
      <c r="H60" s="185"/>
    </row>
    <row r="61" s="167" customFormat="1" ht="24" customHeight="1" spans="1:8">
      <c r="A61" s="184">
        <v>2</v>
      </c>
      <c r="B61" s="185" t="s">
        <v>71</v>
      </c>
      <c r="C61" s="186"/>
      <c r="D61" s="186"/>
      <c r="E61" s="186"/>
      <c r="F61" s="186"/>
      <c r="G61" s="186"/>
      <c r="H61" s="185"/>
    </row>
    <row r="62" s="167" customFormat="1" ht="24" customHeight="1" spans="1:8">
      <c r="A62" s="184">
        <v>3</v>
      </c>
      <c r="B62" s="185" t="s">
        <v>72</v>
      </c>
      <c r="C62" s="186"/>
      <c r="D62" s="186"/>
      <c r="E62" s="186"/>
      <c r="F62" s="186"/>
      <c r="G62" s="186"/>
      <c r="H62" s="185"/>
    </row>
    <row r="63" s="167" customFormat="1" ht="24" customHeight="1" spans="1:8">
      <c r="A63" s="184">
        <v>4</v>
      </c>
      <c r="B63" s="185" t="s">
        <v>20</v>
      </c>
      <c r="C63" s="186"/>
      <c r="D63" s="186"/>
      <c r="E63" s="186"/>
      <c r="F63" s="186"/>
      <c r="G63" s="186"/>
      <c r="H63" s="185"/>
    </row>
    <row r="64" s="167" customFormat="1" ht="24" customHeight="1" spans="1:8">
      <c r="A64" s="184">
        <v>5</v>
      </c>
      <c r="B64" s="185" t="s">
        <v>73</v>
      </c>
      <c r="C64" s="186"/>
      <c r="D64" s="186"/>
      <c r="E64" s="186"/>
      <c r="F64" s="186"/>
      <c r="G64" s="186"/>
      <c r="H64" s="185"/>
    </row>
    <row r="65" s="167" customFormat="1" ht="24" customHeight="1" spans="1:8">
      <c r="A65" s="184">
        <v>6</v>
      </c>
      <c r="B65" s="185" t="s">
        <v>74</v>
      </c>
      <c r="C65" s="186"/>
      <c r="D65" s="186"/>
      <c r="E65" s="186"/>
      <c r="F65" s="186"/>
      <c r="G65" s="186"/>
      <c r="H65" s="185"/>
    </row>
    <row r="66" s="167" customFormat="1" ht="24" customHeight="1" spans="1:8">
      <c r="A66" s="184">
        <v>7</v>
      </c>
      <c r="B66" s="185" t="s">
        <v>64</v>
      </c>
      <c r="C66" s="186"/>
      <c r="D66" s="186"/>
      <c r="E66" s="186"/>
      <c r="F66" s="186"/>
      <c r="G66" s="186"/>
      <c r="H66" s="185"/>
    </row>
    <row r="67" s="167" customFormat="1" ht="36" customHeight="1" spans="1:8">
      <c r="A67" s="184">
        <v>8</v>
      </c>
      <c r="B67" s="185" t="s">
        <v>75</v>
      </c>
      <c r="C67" s="186"/>
      <c r="D67" s="186"/>
      <c r="E67" s="186"/>
      <c r="F67" s="186"/>
      <c r="G67" s="186"/>
      <c r="H67" s="185"/>
    </row>
    <row r="68" s="167" customFormat="1" ht="23" customHeight="1" spans="1:8">
      <c r="A68" s="195" t="s">
        <v>76</v>
      </c>
      <c r="B68" s="183" t="s">
        <v>77</v>
      </c>
      <c r="C68" s="182">
        <f t="shared" ref="C68:G68" si="0">C69</f>
        <v>574.1</v>
      </c>
      <c r="D68" s="182">
        <f>C68</f>
        <v>574.1</v>
      </c>
      <c r="E68" s="182">
        <f t="shared" si="0"/>
        <v>578</v>
      </c>
      <c r="F68" s="182">
        <f t="shared" si="0"/>
        <v>578</v>
      </c>
      <c r="G68" s="182">
        <f t="shared" si="0"/>
        <v>578</v>
      </c>
      <c r="H68" s="183"/>
    </row>
    <row r="69" s="167" customFormat="1" ht="21" customHeight="1" spans="1:8">
      <c r="A69" s="184">
        <v>1</v>
      </c>
      <c r="B69" s="185" t="s">
        <v>19</v>
      </c>
      <c r="C69" s="187">
        <v>574.1</v>
      </c>
      <c r="D69" s="187">
        <v>574.1</v>
      </c>
      <c r="E69" s="187">
        <v>578</v>
      </c>
      <c r="F69" s="187">
        <f>E69</f>
        <v>578</v>
      </c>
      <c r="G69" s="187">
        <f>F69</f>
        <v>578</v>
      </c>
      <c r="H69" s="185"/>
    </row>
    <row r="70" s="167" customFormat="1" ht="24" customHeight="1" spans="1:8">
      <c r="A70" s="184">
        <v>2</v>
      </c>
      <c r="B70" s="185" t="s">
        <v>71</v>
      </c>
      <c r="C70" s="186"/>
      <c r="D70" s="186"/>
      <c r="E70" s="186"/>
      <c r="F70" s="186"/>
      <c r="G70" s="186"/>
      <c r="H70" s="185"/>
    </row>
    <row r="71" s="167" customFormat="1" ht="24" customHeight="1" spans="1:8">
      <c r="A71" s="184">
        <v>3</v>
      </c>
      <c r="B71" s="185" t="s">
        <v>72</v>
      </c>
      <c r="C71" s="186"/>
      <c r="D71" s="186"/>
      <c r="E71" s="186"/>
      <c r="F71" s="186"/>
      <c r="G71" s="186"/>
      <c r="H71" s="185"/>
    </row>
    <row r="72" s="167" customFormat="1" ht="24" customHeight="1" spans="1:8">
      <c r="A72" s="184">
        <v>4</v>
      </c>
      <c r="B72" s="185" t="s">
        <v>20</v>
      </c>
      <c r="C72" s="186"/>
      <c r="D72" s="186"/>
      <c r="E72" s="186"/>
      <c r="F72" s="186"/>
      <c r="G72" s="186"/>
      <c r="H72" s="185"/>
    </row>
    <row r="73" s="167" customFormat="1" ht="24" customHeight="1" spans="1:8">
      <c r="A73" s="184">
        <v>5</v>
      </c>
      <c r="B73" s="185" t="s">
        <v>73</v>
      </c>
      <c r="C73" s="186"/>
      <c r="D73" s="186"/>
      <c r="E73" s="186"/>
      <c r="F73" s="186"/>
      <c r="G73" s="186"/>
      <c r="H73" s="185"/>
    </row>
    <row r="74" s="167" customFormat="1" ht="23" customHeight="1" spans="1:8">
      <c r="A74" s="184">
        <v>6</v>
      </c>
      <c r="B74" s="185" t="s">
        <v>78</v>
      </c>
      <c r="C74" s="186"/>
      <c r="D74" s="186"/>
      <c r="E74" s="186"/>
      <c r="F74" s="186"/>
      <c r="G74" s="186"/>
      <c r="H74" s="185"/>
    </row>
    <row r="75" s="167" customFormat="1" spans="1:8">
      <c r="A75" s="195" t="s">
        <v>79</v>
      </c>
      <c r="B75" s="183" t="s">
        <v>80</v>
      </c>
      <c r="C75" s="182">
        <f t="shared" ref="C75:G75" si="1">C68+C59+C7+C45</f>
        <v>22943.16</v>
      </c>
      <c r="D75" s="182">
        <f t="shared" si="1"/>
        <v>22943.16</v>
      </c>
      <c r="E75" s="182">
        <f t="shared" si="1"/>
        <v>17769.85</v>
      </c>
      <c r="F75" s="182">
        <f t="shared" si="1"/>
        <v>17769.85</v>
      </c>
      <c r="G75" s="182">
        <f t="shared" si="1"/>
        <v>17769.85</v>
      </c>
      <c r="H75" s="183"/>
    </row>
    <row r="76" s="167" customFormat="1" ht="24" customHeight="1" spans="1:8">
      <c r="A76" s="184">
        <v>1</v>
      </c>
      <c r="B76" s="185" t="s">
        <v>81</v>
      </c>
      <c r="C76" s="187"/>
      <c r="D76" s="187"/>
      <c r="E76" s="187"/>
      <c r="F76" s="187"/>
      <c r="G76" s="187"/>
      <c r="H76" s="185"/>
    </row>
    <row r="77" s="167" customFormat="1" ht="25" customHeight="1" spans="1:8">
      <c r="A77" s="184">
        <v>2</v>
      </c>
      <c r="B77" s="185" t="s">
        <v>82</v>
      </c>
      <c r="C77" s="187"/>
      <c r="D77" s="187"/>
      <c r="E77" s="187"/>
      <c r="F77" s="187"/>
      <c r="G77" s="187"/>
      <c r="H77" s="185"/>
    </row>
    <row r="78" s="167" customFormat="1" spans="1:8">
      <c r="A78" s="196"/>
      <c r="B78" s="197"/>
      <c r="C78" s="197"/>
      <c r="D78" s="197"/>
      <c r="E78" s="197"/>
      <c r="F78" s="197"/>
      <c r="G78" s="197"/>
      <c r="H78" s="197"/>
    </row>
    <row r="79" s="167" customFormat="1" ht="13.5" customHeight="1" spans="1:8">
      <c r="A79" s="198" t="s">
        <v>83</v>
      </c>
      <c r="B79" s="198"/>
      <c r="C79" s="198"/>
      <c r="D79" s="198"/>
      <c r="E79" s="198"/>
      <c r="F79" s="198"/>
      <c r="G79" s="198"/>
      <c r="H79" s="198"/>
    </row>
    <row r="80" s="167" customFormat="1" ht="13.5" customHeight="1" spans="1:8">
      <c r="A80" s="198" t="s">
        <v>84</v>
      </c>
      <c r="B80" s="198"/>
      <c r="C80" s="198"/>
      <c r="D80" s="198"/>
      <c r="E80" s="198"/>
      <c r="F80" s="198"/>
      <c r="G80" s="198"/>
      <c r="H80" s="198"/>
    </row>
    <row r="81" s="167" customFormat="1" ht="13.5" customHeight="1" spans="1:8">
      <c r="A81" s="198" t="s">
        <v>85</v>
      </c>
      <c r="B81" s="198"/>
      <c r="C81" s="198"/>
      <c r="D81" s="198"/>
      <c r="E81" s="198"/>
      <c r="F81" s="198"/>
      <c r="G81" s="198"/>
      <c r="H81" s="198"/>
    </row>
    <row r="82" s="167" customFormat="1" ht="13.5" customHeight="1" spans="1:8">
      <c r="A82" s="198" t="s">
        <v>86</v>
      </c>
      <c r="B82" s="198"/>
      <c r="C82" s="198"/>
      <c r="D82" s="198"/>
      <c r="E82" s="198"/>
      <c r="F82" s="198"/>
      <c r="G82" s="198"/>
      <c r="H82" s="198"/>
    </row>
    <row r="83" s="167" customFormat="1" ht="13.5" customHeight="1" spans="1:8">
      <c r="A83" s="198" t="s">
        <v>87</v>
      </c>
      <c r="B83" s="198"/>
      <c r="C83" s="198"/>
      <c r="D83" s="198"/>
      <c r="E83" s="198"/>
      <c r="F83" s="198"/>
      <c r="G83" s="198"/>
      <c r="H83" s="198"/>
    </row>
    <row r="84" s="167" customFormat="1" ht="13.5" customHeight="1" spans="1:8">
      <c r="A84" s="198" t="s">
        <v>88</v>
      </c>
      <c r="B84" s="198"/>
      <c r="C84" s="198"/>
      <c r="D84" s="198"/>
      <c r="E84" s="198"/>
      <c r="F84" s="198"/>
      <c r="G84" s="198"/>
      <c r="H84" s="198"/>
    </row>
  </sheetData>
  <mergeCells count="14">
    <mergeCell ref="A1:B1"/>
    <mergeCell ref="A2:H2"/>
    <mergeCell ref="A3:D3"/>
    <mergeCell ref="G3:H3"/>
    <mergeCell ref="C4:D4"/>
    <mergeCell ref="E4:G4"/>
    <mergeCell ref="A79:H79"/>
    <mergeCell ref="A80:H80"/>
    <mergeCell ref="A81:H81"/>
    <mergeCell ref="A82:H82"/>
    <mergeCell ref="A83:H83"/>
    <mergeCell ref="A84:H84"/>
    <mergeCell ref="A4:A5"/>
    <mergeCell ref="H4:H5"/>
  </mergeCells>
  <pageMargins left="0.75" right="0.75" top="1" bottom="1" header="0.5" footer="0.5"/>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8"/>
  <sheetViews>
    <sheetView tabSelected="1" zoomScale="55" zoomScaleNormal="55" workbookViewId="0">
      <pane ySplit="4" topLeftCell="A36" activePane="bottomLeft" state="frozen"/>
      <selection/>
      <selection pane="bottomLeft" activeCell="H38" sqref="H38"/>
    </sheetView>
  </sheetViews>
  <sheetFormatPr defaultColWidth="9" defaultRowHeight="22.2"/>
  <cols>
    <col min="1" max="1" width="6.59259259259259" style="64" customWidth="1"/>
    <col min="2" max="2" width="10.537037037037" style="65" customWidth="1"/>
    <col min="3" max="3" width="17.9074074074074" style="65" customWidth="1"/>
    <col min="4" max="4" width="12.6759259259259" style="65" customWidth="1"/>
    <col min="5" max="5" width="52.2962962962963" style="64" customWidth="1"/>
    <col min="6" max="6" width="10.2037037037037" style="64" customWidth="1"/>
    <col min="7" max="7" width="10.0092592592593" style="66" customWidth="1"/>
    <col min="8" max="8" width="11.4351851851852" style="66" customWidth="1"/>
    <col min="9" max="9" width="14.1666666666667" style="67" customWidth="1"/>
    <col min="10" max="10" width="14.9166666666667" style="67" customWidth="1"/>
    <col min="11" max="11" width="26.6018518518519" style="64" customWidth="1"/>
    <col min="12" max="12" width="19.0555555555556" style="64" customWidth="1"/>
    <col min="13" max="13" width="17.962962962963" style="64" customWidth="1"/>
    <col min="14" max="14" width="19.0555555555556" style="64" customWidth="1"/>
    <col min="15" max="17" width="13.3796296296296" style="64" customWidth="1"/>
    <col min="18" max="18" width="14.537037037037" style="68" customWidth="1"/>
    <col min="19" max="19" width="13.1203703703704" style="68" customWidth="1"/>
    <col min="20" max="20" width="18.7592592592593" style="64" customWidth="1"/>
    <col min="21" max="21" width="21.462962962963" style="64" hidden="1" customWidth="1"/>
    <col min="22" max="24" width="9.28703703703704" style="64" hidden="1" customWidth="1"/>
    <col min="25" max="25" width="7.13888888888889" style="69" hidden="1" customWidth="1"/>
    <col min="26" max="26" width="14.2777777777778" style="69" hidden="1" customWidth="1"/>
    <col min="27" max="28" width="11.787037037037" style="69" hidden="1" customWidth="1"/>
    <col min="29" max="30" width="9" style="69" hidden="1" customWidth="1"/>
    <col min="31" max="16384" width="9" style="69"/>
  </cols>
  <sheetData>
    <row r="1" s="62" customFormat="1" ht="86" customHeight="1" spans="1:24">
      <c r="A1" s="70" t="s">
        <v>89</v>
      </c>
      <c r="B1" s="71"/>
      <c r="C1" s="71"/>
      <c r="D1" s="71"/>
      <c r="E1" s="72"/>
      <c r="F1" s="72"/>
      <c r="G1" s="73"/>
      <c r="H1" s="73"/>
      <c r="I1" s="121"/>
      <c r="J1" s="121"/>
      <c r="K1" s="122"/>
      <c r="L1" s="72"/>
      <c r="M1" s="72"/>
      <c r="N1" s="72"/>
      <c r="O1" s="72"/>
      <c r="P1" s="72"/>
      <c r="Q1" s="72"/>
      <c r="R1" s="72"/>
      <c r="S1" s="72"/>
      <c r="T1" s="151"/>
      <c r="U1" s="152"/>
      <c r="V1" s="152"/>
      <c r="W1" s="152"/>
      <c r="X1" s="152"/>
    </row>
    <row r="2" s="62" customFormat="1" ht="36" customHeight="1" spans="1:24">
      <c r="A2" s="74" t="s">
        <v>90</v>
      </c>
      <c r="B2" s="74"/>
      <c r="C2" s="74"/>
      <c r="D2" s="74"/>
      <c r="E2" s="75"/>
      <c r="F2" s="75"/>
      <c r="G2" s="76"/>
      <c r="H2" s="76"/>
      <c r="I2" s="123"/>
      <c r="J2" s="123"/>
      <c r="K2" s="75"/>
      <c r="L2" s="75"/>
      <c r="M2" s="75"/>
      <c r="N2" s="75"/>
      <c r="O2" s="75"/>
      <c r="P2" s="75"/>
      <c r="Q2" s="75"/>
      <c r="R2" s="75"/>
      <c r="S2" s="153" t="s">
        <v>91</v>
      </c>
      <c r="T2" s="154"/>
      <c r="U2" s="154"/>
      <c r="V2" s="154"/>
      <c r="W2" s="154"/>
      <c r="X2" s="154"/>
    </row>
    <row r="3" s="62" customFormat="1" ht="40.7" customHeight="1" spans="1:30">
      <c r="A3" s="77" t="s">
        <v>4</v>
      </c>
      <c r="B3" s="77" t="s">
        <v>92</v>
      </c>
      <c r="C3" s="78" t="s">
        <v>93</v>
      </c>
      <c r="D3" s="77" t="s">
        <v>94</v>
      </c>
      <c r="E3" s="77" t="s">
        <v>95</v>
      </c>
      <c r="F3" s="79" t="s">
        <v>96</v>
      </c>
      <c r="G3" s="80" t="s">
        <v>97</v>
      </c>
      <c r="H3" s="80" t="s">
        <v>98</v>
      </c>
      <c r="I3" s="124" t="s">
        <v>99</v>
      </c>
      <c r="J3" s="125" t="s">
        <v>100</v>
      </c>
      <c r="K3" s="77" t="s">
        <v>101</v>
      </c>
      <c r="L3" s="77"/>
      <c r="M3" s="77" t="s">
        <v>102</v>
      </c>
      <c r="N3" s="77"/>
      <c r="O3" s="77"/>
      <c r="P3" s="77"/>
      <c r="Q3" s="77"/>
      <c r="R3" s="155" t="s">
        <v>103</v>
      </c>
      <c r="S3" s="155"/>
      <c r="T3" s="155"/>
      <c r="U3" s="156" t="s">
        <v>104</v>
      </c>
      <c r="V3" s="156" t="s">
        <v>105</v>
      </c>
      <c r="W3" s="156" t="s">
        <v>106</v>
      </c>
      <c r="X3" s="156" t="s">
        <v>107</v>
      </c>
      <c r="Y3" s="75" t="s">
        <v>108</v>
      </c>
      <c r="Z3" s="165" t="s">
        <v>109</v>
      </c>
      <c r="AA3" s="165" t="s">
        <v>110</v>
      </c>
      <c r="AB3" s="165" t="s">
        <v>111</v>
      </c>
      <c r="AC3" s="166" t="s">
        <v>112</v>
      </c>
      <c r="AD3" s="166" t="s">
        <v>113</v>
      </c>
    </row>
    <row r="4" s="62" customFormat="1" ht="78.2" customHeight="1" spans="1:30">
      <c r="A4" s="77"/>
      <c r="B4" s="77"/>
      <c r="C4" s="78"/>
      <c r="D4" s="77"/>
      <c r="E4" s="77"/>
      <c r="F4" s="81"/>
      <c r="G4" s="80"/>
      <c r="H4" s="80"/>
      <c r="I4" s="124"/>
      <c r="J4" s="126"/>
      <c r="K4" s="77" t="s">
        <v>114</v>
      </c>
      <c r="L4" s="77" t="s">
        <v>115</v>
      </c>
      <c r="M4" s="77" t="s">
        <v>116</v>
      </c>
      <c r="N4" s="77" t="s">
        <v>117</v>
      </c>
      <c r="O4" s="77" t="s">
        <v>118</v>
      </c>
      <c r="P4" s="77" t="s">
        <v>119</v>
      </c>
      <c r="Q4" s="77" t="s">
        <v>120</v>
      </c>
      <c r="R4" s="157" t="s">
        <v>121</v>
      </c>
      <c r="S4" s="157" t="s">
        <v>122</v>
      </c>
      <c r="T4" s="157" t="s">
        <v>123</v>
      </c>
      <c r="U4" s="156"/>
      <c r="V4" s="156"/>
      <c r="W4" s="156"/>
      <c r="X4" s="156"/>
      <c r="Y4" s="75"/>
      <c r="Z4" s="165"/>
      <c r="AA4" s="165"/>
      <c r="AB4" s="165"/>
      <c r="AC4" s="166"/>
      <c r="AD4" s="166"/>
    </row>
    <row r="5" s="62" customFormat="1" ht="24.6" customHeight="1" spans="1:24">
      <c r="A5" s="77" t="s">
        <v>124</v>
      </c>
      <c r="B5" s="77">
        <v>1</v>
      </c>
      <c r="C5" s="77">
        <v>2</v>
      </c>
      <c r="D5" s="77">
        <v>3</v>
      </c>
      <c r="E5" s="77">
        <v>4</v>
      </c>
      <c r="F5" s="77">
        <v>5</v>
      </c>
      <c r="G5" s="77">
        <v>6</v>
      </c>
      <c r="H5" s="77">
        <v>7</v>
      </c>
      <c r="I5" s="77">
        <v>8</v>
      </c>
      <c r="J5" s="77">
        <v>9</v>
      </c>
      <c r="K5" s="77">
        <v>10</v>
      </c>
      <c r="L5" s="77">
        <v>11</v>
      </c>
      <c r="M5" s="77">
        <v>12</v>
      </c>
      <c r="N5" s="77">
        <v>13</v>
      </c>
      <c r="O5" s="77">
        <v>14</v>
      </c>
      <c r="P5" s="77">
        <v>15</v>
      </c>
      <c r="Q5" s="77">
        <v>16</v>
      </c>
      <c r="R5" s="77">
        <v>24</v>
      </c>
      <c r="S5" s="77">
        <v>25</v>
      </c>
      <c r="T5" s="77">
        <v>26</v>
      </c>
      <c r="U5" s="153"/>
      <c r="V5" s="153"/>
      <c r="W5" s="153"/>
      <c r="X5" s="153"/>
    </row>
    <row r="6" s="63" customFormat="1" ht="65" customHeight="1" spans="1:24">
      <c r="A6" s="82" t="s">
        <v>125</v>
      </c>
      <c r="B6" s="82"/>
      <c r="C6" s="82"/>
      <c r="D6" s="82"/>
      <c r="E6" s="83">
        <f>SUM(E7+E17+E28+E36+E33)</f>
        <v>25</v>
      </c>
      <c r="F6" s="84"/>
      <c r="G6" s="85"/>
      <c r="H6" s="85"/>
      <c r="I6" s="127"/>
      <c r="J6" s="127"/>
      <c r="K6" s="84"/>
      <c r="L6" s="128">
        <f>SUM(N6:Q6)</f>
        <v>17769.85</v>
      </c>
      <c r="M6" s="128">
        <f>SUM(M7+M17+M28+M33+M36)</f>
        <v>17769.85</v>
      </c>
      <c r="N6" s="128">
        <f t="shared" ref="N6:S6" si="0">SUM(N7+N17+N28+N36+N33)</f>
        <v>12885</v>
      </c>
      <c r="O6" s="128">
        <f t="shared" si="0"/>
        <v>3439</v>
      </c>
      <c r="P6" s="128">
        <f t="shared" si="0"/>
        <v>867.85</v>
      </c>
      <c r="Q6" s="128">
        <f t="shared" si="0"/>
        <v>578</v>
      </c>
      <c r="R6" s="128"/>
      <c r="S6" s="128"/>
      <c r="T6" s="84"/>
      <c r="U6" s="158"/>
      <c r="V6" s="158"/>
      <c r="W6" s="158"/>
      <c r="X6" s="158"/>
    </row>
    <row r="7" s="63" customFormat="1" ht="65" customHeight="1" spans="1:24">
      <c r="A7" s="84" t="s">
        <v>126</v>
      </c>
      <c r="B7" s="84"/>
      <c r="C7" s="84"/>
      <c r="D7" s="84"/>
      <c r="E7" s="84">
        <v>9</v>
      </c>
      <c r="F7" s="84"/>
      <c r="G7" s="85"/>
      <c r="H7" s="85"/>
      <c r="I7" s="127"/>
      <c r="J7" s="127"/>
      <c r="K7" s="84"/>
      <c r="L7" s="129">
        <f>SUM(L8:L16)</f>
        <v>5968.88</v>
      </c>
      <c r="M7" s="129">
        <f>SUM(M8:M16)</f>
        <v>5968.88</v>
      </c>
      <c r="N7" s="129">
        <f t="shared" ref="N7:S7" si="1">SUM(N8:N16)</f>
        <v>4265.34</v>
      </c>
      <c r="O7" s="129">
        <f t="shared" si="1"/>
        <v>1699.76</v>
      </c>
      <c r="P7" s="129">
        <f t="shared" si="1"/>
        <v>0</v>
      </c>
      <c r="Q7" s="129">
        <f t="shared" si="1"/>
        <v>3.78</v>
      </c>
      <c r="R7" s="129"/>
      <c r="S7" s="129"/>
      <c r="T7" s="84"/>
      <c r="U7" s="158"/>
      <c r="V7" s="158"/>
      <c r="W7" s="158"/>
      <c r="X7" s="158"/>
    </row>
    <row r="8" s="62" customFormat="1" ht="159" customHeight="1" spans="1:30">
      <c r="A8" s="86">
        <v>1</v>
      </c>
      <c r="B8" s="87" t="s">
        <v>127</v>
      </c>
      <c r="C8" s="87" t="s">
        <v>128</v>
      </c>
      <c r="D8" s="87" t="s">
        <v>129</v>
      </c>
      <c r="E8" s="88" t="s">
        <v>130</v>
      </c>
      <c r="F8" s="87" t="s">
        <v>131</v>
      </c>
      <c r="G8" s="87" t="s">
        <v>132</v>
      </c>
      <c r="H8" s="87" t="s">
        <v>133</v>
      </c>
      <c r="I8" s="130">
        <v>45383</v>
      </c>
      <c r="J8" s="87" t="s">
        <v>134</v>
      </c>
      <c r="K8" s="86" t="s">
        <v>135</v>
      </c>
      <c r="L8" s="86">
        <v>2495</v>
      </c>
      <c r="M8" s="86">
        <f>SUM(N8:Q8)</f>
        <v>2495</v>
      </c>
      <c r="N8" s="131">
        <v>1891</v>
      </c>
      <c r="O8" s="131">
        <v>604</v>
      </c>
      <c r="P8" s="86"/>
      <c r="Q8" s="86"/>
      <c r="R8" s="91">
        <v>2024.5</v>
      </c>
      <c r="S8" s="91">
        <v>1040.91</v>
      </c>
      <c r="T8" s="159">
        <f>SUM(S8/L8)</f>
        <v>0.417198396793587</v>
      </c>
      <c r="U8" s="119" t="s">
        <v>136</v>
      </c>
      <c r="V8" s="119"/>
      <c r="W8" s="119"/>
      <c r="X8" s="119"/>
      <c r="Z8" s="62">
        <v>5</v>
      </c>
      <c r="AD8" s="62">
        <v>2</v>
      </c>
    </row>
    <row r="9" s="62" customFormat="1" ht="140" customHeight="1" spans="1:26">
      <c r="A9" s="87">
        <v>2</v>
      </c>
      <c r="B9" s="87" t="s">
        <v>137</v>
      </c>
      <c r="C9" s="87" t="s">
        <v>138</v>
      </c>
      <c r="D9" s="87" t="s">
        <v>137</v>
      </c>
      <c r="E9" s="86" t="s">
        <v>139</v>
      </c>
      <c r="F9" s="87" t="s">
        <v>131</v>
      </c>
      <c r="G9" s="87" t="s">
        <v>140</v>
      </c>
      <c r="H9" s="87" t="s">
        <v>141</v>
      </c>
      <c r="I9" s="130">
        <v>45383</v>
      </c>
      <c r="J9" s="87" t="s">
        <v>134</v>
      </c>
      <c r="K9" s="87" t="s">
        <v>142</v>
      </c>
      <c r="L9" s="131">
        <v>509.52</v>
      </c>
      <c r="M9" s="86">
        <f t="shared" ref="M6:M14" si="2">SUM(N9:Q9)</f>
        <v>509.52</v>
      </c>
      <c r="N9" s="131">
        <v>151.34</v>
      </c>
      <c r="O9" s="87">
        <v>358.18</v>
      </c>
      <c r="P9" s="86"/>
      <c r="Q9" s="86"/>
      <c r="R9" s="87">
        <v>2024.5</v>
      </c>
      <c r="S9" s="131">
        <v>509.52</v>
      </c>
      <c r="T9" s="160">
        <v>1</v>
      </c>
      <c r="U9" s="119" t="s">
        <v>136</v>
      </c>
      <c r="V9" s="119"/>
      <c r="W9" s="119"/>
      <c r="X9" s="119"/>
      <c r="Z9" s="62">
        <v>4</v>
      </c>
    </row>
    <row r="10" s="62" customFormat="1" ht="167" customHeight="1" spans="1:30">
      <c r="A10" s="87">
        <v>3</v>
      </c>
      <c r="B10" s="87" t="s">
        <v>143</v>
      </c>
      <c r="C10" s="87" t="s">
        <v>144</v>
      </c>
      <c r="D10" s="87" t="s">
        <v>143</v>
      </c>
      <c r="E10" s="86" t="s">
        <v>145</v>
      </c>
      <c r="F10" s="89" t="s">
        <v>131</v>
      </c>
      <c r="G10" s="90" t="s">
        <v>146</v>
      </c>
      <c r="H10" s="89" t="s">
        <v>147</v>
      </c>
      <c r="I10" s="130">
        <v>45383</v>
      </c>
      <c r="J10" s="132" t="s">
        <v>134</v>
      </c>
      <c r="K10" s="87" t="s">
        <v>148</v>
      </c>
      <c r="L10" s="131">
        <v>988.5</v>
      </c>
      <c r="M10" s="86">
        <f t="shared" si="2"/>
        <v>988.5</v>
      </c>
      <c r="N10" s="131">
        <v>604</v>
      </c>
      <c r="O10" s="131">
        <v>384.5</v>
      </c>
      <c r="P10" s="86"/>
      <c r="Q10" s="86"/>
      <c r="R10" s="87">
        <v>2024.5</v>
      </c>
      <c r="S10" s="131">
        <v>988.5</v>
      </c>
      <c r="T10" s="160">
        <v>1</v>
      </c>
      <c r="U10" s="119" t="s">
        <v>136</v>
      </c>
      <c r="V10" s="119"/>
      <c r="W10" s="119"/>
      <c r="X10" s="119"/>
      <c r="Z10" s="62">
        <v>2</v>
      </c>
      <c r="AD10" s="62">
        <v>2</v>
      </c>
    </row>
    <row r="11" s="62" customFormat="1" ht="140" customHeight="1" spans="1:26">
      <c r="A11" s="87">
        <v>4</v>
      </c>
      <c r="B11" s="87" t="s">
        <v>149</v>
      </c>
      <c r="C11" s="87" t="s">
        <v>150</v>
      </c>
      <c r="D11" s="87" t="s">
        <v>151</v>
      </c>
      <c r="E11" s="86" t="s">
        <v>152</v>
      </c>
      <c r="F11" s="89" t="s">
        <v>131</v>
      </c>
      <c r="G11" s="90" t="s">
        <v>146</v>
      </c>
      <c r="H11" s="89" t="s">
        <v>147</v>
      </c>
      <c r="I11" s="133">
        <v>45383</v>
      </c>
      <c r="J11" s="132" t="s">
        <v>134</v>
      </c>
      <c r="K11" s="87" t="s">
        <v>153</v>
      </c>
      <c r="L11" s="131">
        <v>157.54</v>
      </c>
      <c r="M11" s="86">
        <f t="shared" si="2"/>
        <v>157.54</v>
      </c>
      <c r="N11" s="131">
        <v>100</v>
      </c>
      <c r="O11" s="87">
        <v>57.54</v>
      </c>
      <c r="P11" s="86"/>
      <c r="Q11" s="86"/>
      <c r="R11" s="87">
        <v>2024.5</v>
      </c>
      <c r="S11" s="131">
        <v>157.54</v>
      </c>
      <c r="T11" s="160">
        <v>1</v>
      </c>
      <c r="U11" s="119" t="s">
        <v>154</v>
      </c>
      <c r="V11" s="119"/>
      <c r="W11" s="119"/>
      <c r="X11" s="119"/>
      <c r="Z11" s="62">
        <v>6</v>
      </c>
    </row>
    <row r="12" s="62" customFormat="1" ht="90" customHeight="1" spans="1:26">
      <c r="A12" s="87">
        <v>5</v>
      </c>
      <c r="B12" s="91" t="s">
        <v>149</v>
      </c>
      <c r="C12" s="92" t="s">
        <v>155</v>
      </c>
      <c r="D12" s="92" t="s">
        <v>156</v>
      </c>
      <c r="E12" s="93" t="s">
        <v>157</v>
      </c>
      <c r="F12" s="91" t="s">
        <v>158</v>
      </c>
      <c r="G12" s="94" t="s">
        <v>159</v>
      </c>
      <c r="H12" s="91" t="s">
        <v>160</v>
      </c>
      <c r="I12" s="133">
        <v>45383</v>
      </c>
      <c r="J12" s="132" t="s">
        <v>134</v>
      </c>
      <c r="K12" s="113" t="s">
        <v>161</v>
      </c>
      <c r="L12" s="134">
        <v>280</v>
      </c>
      <c r="M12" s="86">
        <f t="shared" si="2"/>
        <v>280</v>
      </c>
      <c r="N12" s="134">
        <v>280</v>
      </c>
      <c r="O12" s="109"/>
      <c r="P12" s="86"/>
      <c r="Q12" s="86"/>
      <c r="R12" s="91">
        <v>2024.4</v>
      </c>
      <c r="S12" s="134">
        <v>280</v>
      </c>
      <c r="T12" s="160">
        <v>1</v>
      </c>
      <c r="U12" s="119" t="s">
        <v>154</v>
      </c>
      <c r="V12" s="119"/>
      <c r="W12" s="119"/>
      <c r="X12" s="119"/>
      <c r="Z12" s="62">
        <v>7</v>
      </c>
    </row>
    <row r="13" s="62" customFormat="1" ht="151" customHeight="1" spans="1:26">
      <c r="A13" s="87">
        <v>6</v>
      </c>
      <c r="B13" s="91" t="s">
        <v>149</v>
      </c>
      <c r="C13" s="90" t="s">
        <v>162</v>
      </c>
      <c r="D13" s="90" t="s">
        <v>163</v>
      </c>
      <c r="E13" s="90" t="s">
        <v>164</v>
      </c>
      <c r="F13" s="89" t="s">
        <v>131</v>
      </c>
      <c r="G13" s="90" t="s">
        <v>165</v>
      </c>
      <c r="H13" s="89" t="s">
        <v>141</v>
      </c>
      <c r="I13" s="135">
        <v>45383</v>
      </c>
      <c r="J13" s="132" t="s">
        <v>166</v>
      </c>
      <c r="K13" s="113" t="s">
        <v>167</v>
      </c>
      <c r="L13" s="136">
        <v>1000</v>
      </c>
      <c r="M13" s="86">
        <f t="shared" si="2"/>
        <v>1000</v>
      </c>
      <c r="N13" s="136">
        <v>1000</v>
      </c>
      <c r="O13" s="113"/>
      <c r="P13" s="86"/>
      <c r="Q13" s="86"/>
      <c r="R13" s="113">
        <v>2024.4</v>
      </c>
      <c r="S13" s="136">
        <v>1000</v>
      </c>
      <c r="T13" s="160">
        <v>1</v>
      </c>
      <c r="U13" s="119" t="s">
        <v>154</v>
      </c>
      <c r="V13" s="119"/>
      <c r="W13" s="119"/>
      <c r="X13" s="119"/>
      <c r="Z13" s="62">
        <v>2</v>
      </c>
    </row>
    <row r="14" s="62" customFormat="1" ht="218" customHeight="1" spans="1:26">
      <c r="A14" s="87">
        <v>7</v>
      </c>
      <c r="B14" s="91" t="s">
        <v>149</v>
      </c>
      <c r="C14" s="90" t="s">
        <v>168</v>
      </c>
      <c r="D14" s="90" t="s">
        <v>169</v>
      </c>
      <c r="E14" s="90" t="s">
        <v>170</v>
      </c>
      <c r="F14" s="89" t="s">
        <v>131</v>
      </c>
      <c r="G14" s="90" t="s">
        <v>146</v>
      </c>
      <c r="H14" s="89" t="s">
        <v>147</v>
      </c>
      <c r="I14" s="133">
        <v>45383</v>
      </c>
      <c r="J14" s="132" t="s">
        <v>134</v>
      </c>
      <c r="K14" s="90" t="s">
        <v>171</v>
      </c>
      <c r="L14" s="137">
        <v>395.54</v>
      </c>
      <c r="M14" s="86">
        <f t="shared" si="2"/>
        <v>395.54</v>
      </c>
      <c r="N14" s="89">
        <v>100</v>
      </c>
      <c r="O14" s="89">
        <v>295.54</v>
      </c>
      <c r="P14" s="86"/>
      <c r="Q14" s="86"/>
      <c r="R14" s="89">
        <v>2024.5</v>
      </c>
      <c r="S14" s="137">
        <v>395.54</v>
      </c>
      <c r="T14" s="160">
        <v>1</v>
      </c>
      <c r="U14" s="119" t="s">
        <v>136</v>
      </c>
      <c r="V14" s="119"/>
      <c r="W14" s="119"/>
      <c r="X14" s="119"/>
      <c r="Z14" s="62">
        <v>3</v>
      </c>
    </row>
    <row r="15" s="62" customFormat="1" ht="155" customHeight="1" spans="1:26">
      <c r="A15" s="95">
        <v>8</v>
      </c>
      <c r="B15" s="96" t="s">
        <v>149</v>
      </c>
      <c r="C15" s="97" t="s">
        <v>172</v>
      </c>
      <c r="D15" s="98" t="s">
        <v>173</v>
      </c>
      <c r="E15" s="98" t="s">
        <v>174</v>
      </c>
      <c r="F15" s="97" t="s">
        <v>131</v>
      </c>
      <c r="G15" s="99" t="s">
        <v>175</v>
      </c>
      <c r="H15" s="99" t="s">
        <v>176</v>
      </c>
      <c r="I15" s="138">
        <v>45383</v>
      </c>
      <c r="J15" s="139" t="s">
        <v>134</v>
      </c>
      <c r="K15" s="140" t="s">
        <v>177</v>
      </c>
      <c r="L15" s="140">
        <v>70</v>
      </c>
      <c r="M15" s="140">
        <v>70</v>
      </c>
      <c r="N15" s="140">
        <v>70</v>
      </c>
      <c r="O15" s="140"/>
      <c r="P15" s="107"/>
      <c r="Q15" s="107"/>
      <c r="R15" s="161">
        <v>2024.5</v>
      </c>
      <c r="S15" s="140">
        <v>70</v>
      </c>
      <c r="T15" s="160">
        <v>1</v>
      </c>
      <c r="U15" s="119" t="s">
        <v>154</v>
      </c>
      <c r="V15" s="119"/>
      <c r="W15" s="119"/>
      <c r="X15" s="119"/>
      <c r="Z15" s="62">
        <v>7</v>
      </c>
    </row>
    <row r="16" s="62" customFormat="1" ht="151" customHeight="1" spans="1:26">
      <c r="A16" s="95">
        <v>9</v>
      </c>
      <c r="B16" s="91" t="s">
        <v>149</v>
      </c>
      <c r="C16" s="90" t="s">
        <v>178</v>
      </c>
      <c r="D16" s="90" t="s">
        <v>163</v>
      </c>
      <c r="E16" s="90" t="s">
        <v>179</v>
      </c>
      <c r="F16" s="89" t="s">
        <v>131</v>
      </c>
      <c r="G16" s="90" t="s">
        <v>165</v>
      </c>
      <c r="H16" s="89" t="s">
        <v>141</v>
      </c>
      <c r="I16" s="130">
        <v>45474</v>
      </c>
      <c r="J16" s="87" t="s">
        <v>134</v>
      </c>
      <c r="K16" s="113" t="s">
        <v>180</v>
      </c>
      <c r="L16" s="136">
        <v>72.78</v>
      </c>
      <c r="M16" s="136">
        <f>SUM(N16:Q16)</f>
        <v>72.78</v>
      </c>
      <c r="N16" s="136">
        <v>69</v>
      </c>
      <c r="O16" s="113"/>
      <c r="P16" s="86"/>
      <c r="Q16" s="86">
        <v>3.78</v>
      </c>
      <c r="R16" s="113">
        <v>2024.8</v>
      </c>
      <c r="S16" s="136">
        <v>72.78</v>
      </c>
      <c r="T16" s="160">
        <v>1</v>
      </c>
      <c r="U16" s="119" t="s">
        <v>154</v>
      </c>
      <c r="V16" s="119"/>
      <c r="W16" s="119"/>
      <c r="X16" s="119"/>
      <c r="Z16" s="62">
        <v>2</v>
      </c>
    </row>
    <row r="17" s="62" customFormat="1" ht="65" customHeight="1" spans="1:24">
      <c r="A17" s="84" t="s">
        <v>181</v>
      </c>
      <c r="B17" s="84"/>
      <c r="C17" s="84"/>
      <c r="D17" s="84"/>
      <c r="E17" s="100">
        <f>SUM(E18+E21)</f>
        <v>8</v>
      </c>
      <c r="F17" s="101"/>
      <c r="G17" s="101"/>
      <c r="H17" s="101"/>
      <c r="I17" s="101"/>
      <c r="J17" s="141"/>
      <c r="K17" s="141"/>
      <c r="L17" s="141">
        <f t="shared" ref="L17:S17" si="3">SUM(L18+L21)</f>
        <v>3147.93</v>
      </c>
      <c r="M17" s="141">
        <f t="shared" si="3"/>
        <v>3147.93</v>
      </c>
      <c r="N17" s="141">
        <f t="shared" si="3"/>
        <v>989.43</v>
      </c>
      <c r="O17" s="141">
        <f t="shared" si="3"/>
        <v>1286.93</v>
      </c>
      <c r="P17" s="141">
        <f t="shared" si="3"/>
        <v>867.85</v>
      </c>
      <c r="Q17" s="141">
        <f t="shared" si="3"/>
        <v>3.72</v>
      </c>
      <c r="R17" s="141">
        <f t="shared" si="3"/>
        <v>4049</v>
      </c>
      <c r="S17" s="141">
        <f t="shared" si="3"/>
        <v>1629.97</v>
      </c>
      <c r="T17" s="86"/>
      <c r="U17" s="119"/>
      <c r="V17" s="119"/>
      <c r="W17" s="119"/>
      <c r="X17" s="119"/>
    </row>
    <row r="18" s="62" customFormat="1" ht="65" customHeight="1" spans="1:24">
      <c r="A18" s="84" t="s">
        <v>182</v>
      </c>
      <c r="B18" s="84"/>
      <c r="C18" s="84"/>
      <c r="D18" s="84"/>
      <c r="E18" s="102">
        <v>2</v>
      </c>
      <c r="F18" s="103"/>
      <c r="G18" s="103"/>
      <c r="H18" s="103"/>
      <c r="I18" s="103"/>
      <c r="J18" s="103"/>
      <c r="K18" s="103"/>
      <c r="L18" s="141">
        <f t="shared" ref="L18:Z18" si="4">SUM(L19:L20)</f>
        <v>1629.97</v>
      </c>
      <c r="M18" s="141">
        <f t="shared" si="4"/>
        <v>1629.97</v>
      </c>
      <c r="N18" s="141">
        <f t="shared" si="4"/>
        <v>304.43</v>
      </c>
      <c r="O18" s="141">
        <f t="shared" si="4"/>
        <v>706.34</v>
      </c>
      <c r="P18" s="141">
        <f t="shared" si="4"/>
        <v>619.2</v>
      </c>
      <c r="Q18" s="141">
        <f t="shared" si="4"/>
        <v>0</v>
      </c>
      <c r="R18" s="141">
        <f t="shared" si="4"/>
        <v>4049</v>
      </c>
      <c r="S18" s="141">
        <f t="shared" si="4"/>
        <v>1629.97</v>
      </c>
      <c r="T18" s="86"/>
      <c r="U18" s="119"/>
      <c r="V18" s="119"/>
      <c r="W18" s="119"/>
      <c r="X18" s="119"/>
    </row>
    <row r="19" s="62" customFormat="1" ht="181" customHeight="1" spans="1:27">
      <c r="A19" s="104">
        <v>1</v>
      </c>
      <c r="B19" s="104" t="s">
        <v>149</v>
      </c>
      <c r="C19" s="104" t="s">
        <v>183</v>
      </c>
      <c r="D19" s="104" t="s">
        <v>184</v>
      </c>
      <c r="E19" s="93" t="s">
        <v>185</v>
      </c>
      <c r="F19" s="104" t="s">
        <v>131</v>
      </c>
      <c r="G19" s="105" t="s">
        <v>186</v>
      </c>
      <c r="H19" s="86" t="s">
        <v>187</v>
      </c>
      <c r="I19" s="142">
        <v>45383</v>
      </c>
      <c r="J19" s="113" t="s">
        <v>134</v>
      </c>
      <c r="K19" s="90" t="s">
        <v>188</v>
      </c>
      <c r="L19" s="89">
        <v>1500</v>
      </c>
      <c r="M19" s="86">
        <f>SUM(N19:Q19)</f>
        <v>1500</v>
      </c>
      <c r="N19" s="89">
        <v>304.43</v>
      </c>
      <c r="O19" s="89">
        <v>576.37</v>
      </c>
      <c r="P19" s="86">
        <v>619.2</v>
      </c>
      <c r="Q19" s="86"/>
      <c r="R19" s="162">
        <v>2024.5</v>
      </c>
      <c r="S19" s="163">
        <f>SUM(L19*T19)</f>
        <v>1500</v>
      </c>
      <c r="T19" s="160">
        <v>1</v>
      </c>
      <c r="U19" s="119" t="s">
        <v>136</v>
      </c>
      <c r="V19" s="119"/>
      <c r="W19" s="119"/>
      <c r="X19" s="119"/>
      <c r="AA19" s="62">
        <v>1</v>
      </c>
    </row>
    <row r="20" s="62" customFormat="1" ht="137" customHeight="1" spans="1:27">
      <c r="A20" s="106">
        <v>2</v>
      </c>
      <c r="B20" s="104" t="s">
        <v>149</v>
      </c>
      <c r="C20" s="107" t="s">
        <v>189</v>
      </c>
      <c r="D20" s="107" t="s">
        <v>190</v>
      </c>
      <c r="E20" s="107" t="s">
        <v>191</v>
      </c>
      <c r="F20" s="104" t="s">
        <v>131</v>
      </c>
      <c r="G20" s="108" t="s">
        <v>186</v>
      </c>
      <c r="H20" s="86" t="s">
        <v>187</v>
      </c>
      <c r="I20" s="142">
        <v>45383</v>
      </c>
      <c r="J20" s="113" t="s">
        <v>134</v>
      </c>
      <c r="K20" s="89" t="s">
        <v>192</v>
      </c>
      <c r="L20" s="86">
        <v>129.97</v>
      </c>
      <c r="M20" s="86">
        <f t="shared" ref="M19:M27" si="5">SUM(N20:Q20)</f>
        <v>129.97</v>
      </c>
      <c r="N20" s="107"/>
      <c r="O20" s="107">
        <v>129.97</v>
      </c>
      <c r="P20" s="86"/>
      <c r="Q20" s="86"/>
      <c r="R20" s="162">
        <v>2024.5</v>
      </c>
      <c r="S20" s="163">
        <f>SUM(L20*T20)</f>
        <v>129.97</v>
      </c>
      <c r="T20" s="160">
        <v>1</v>
      </c>
      <c r="U20" s="119" t="s">
        <v>154</v>
      </c>
      <c r="V20" s="119"/>
      <c r="W20" s="119"/>
      <c r="X20" s="119"/>
      <c r="AA20" s="62">
        <v>1</v>
      </c>
    </row>
    <row r="21" s="62" customFormat="1" ht="65" customHeight="1" spans="1:24">
      <c r="A21" s="84" t="s">
        <v>193</v>
      </c>
      <c r="B21" s="84"/>
      <c r="C21" s="84"/>
      <c r="D21" s="84"/>
      <c r="E21" s="102">
        <v>6</v>
      </c>
      <c r="F21" s="103"/>
      <c r="G21" s="103"/>
      <c r="H21" s="103"/>
      <c r="I21" s="103"/>
      <c r="J21" s="103"/>
      <c r="K21" s="103"/>
      <c r="L21" s="141">
        <f t="shared" ref="L21:S21" si="6">SUM(L22:L27)</f>
        <v>1517.96</v>
      </c>
      <c r="M21" s="141">
        <f t="shared" si="6"/>
        <v>1517.96</v>
      </c>
      <c r="N21" s="141">
        <f t="shared" si="6"/>
        <v>685</v>
      </c>
      <c r="O21" s="141">
        <f t="shared" si="6"/>
        <v>580.59</v>
      </c>
      <c r="P21" s="141">
        <f t="shared" si="6"/>
        <v>248.65</v>
      </c>
      <c r="Q21" s="141">
        <f t="shared" si="6"/>
        <v>3.72</v>
      </c>
      <c r="R21" s="141"/>
      <c r="S21" s="141"/>
      <c r="T21" s="86"/>
      <c r="U21" s="119"/>
      <c r="V21" s="119"/>
      <c r="W21" s="119"/>
      <c r="X21" s="119"/>
    </row>
    <row r="22" s="62" customFormat="1" ht="86.4" spans="1:27">
      <c r="A22" s="106">
        <v>1</v>
      </c>
      <c r="B22" s="104" t="s">
        <v>149</v>
      </c>
      <c r="C22" s="91" t="s">
        <v>194</v>
      </c>
      <c r="D22" s="91" t="s">
        <v>195</v>
      </c>
      <c r="E22" s="91" t="s">
        <v>196</v>
      </c>
      <c r="F22" s="109" t="s">
        <v>131</v>
      </c>
      <c r="G22" s="109" t="s">
        <v>197</v>
      </c>
      <c r="H22" s="109" t="s">
        <v>198</v>
      </c>
      <c r="I22" s="143">
        <v>45383</v>
      </c>
      <c r="J22" s="113" t="s">
        <v>134</v>
      </c>
      <c r="K22" s="113" t="s">
        <v>199</v>
      </c>
      <c r="L22" s="134">
        <v>150</v>
      </c>
      <c r="M22" s="86">
        <f t="shared" si="5"/>
        <v>150</v>
      </c>
      <c r="N22" s="86"/>
      <c r="O22" s="134">
        <v>150</v>
      </c>
      <c r="P22" s="144"/>
      <c r="Q22" s="144"/>
      <c r="R22" s="163">
        <v>2024.6</v>
      </c>
      <c r="S22" s="134">
        <v>150</v>
      </c>
      <c r="T22" s="160">
        <v>1</v>
      </c>
      <c r="U22" s="119" t="s">
        <v>154</v>
      </c>
      <c r="V22" s="119"/>
      <c r="W22" s="119"/>
      <c r="X22" s="119"/>
      <c r="AA22" s="62">
        <v>3</v>
      </c>
    </row>
    <row r="23" s="62" customFormat="1" ht="72" spans="1:27">
      <c r="A23" s="106">
        <v>2</v>
      </c>
      <c r="B23" s="104" t="s">
        <v>149</v>
      </c>
      <c r="C23" s="91" t="s">
        <v>200</v>
      </c>
      <c r="D23" s="91" t="s">
        <v>201</v>
      </c>
      <c r="E23" s="91" t="s">
        <v>202</v>
      </c>
      <c r="F23" s="109" t="s">
        <v>131</v>
      </c>
      <c r="G23" s="109" t="s">
        <v>197</v>
      </c>
      <c r="H23" s="109" t="s">
        <v>198</v>
      </c>
      <c r="I23" s="143">
        <v>45383</v>
      </c>
      <c r="J23" s="113" t="s">
        <v>134</v>
      </c>
      <c r="K23" s="113" t="s">
        <v>203</v>
      </c>
      <c r="L23" s="134">
        <v>440.59</v>
      </c>
      <c r="M23" s="86">
        <f t="shared" si="5"/>
        <v>440.59</v>
      </c>
      <c r="O23" s="134">
        <v>240.59</v>
      </c>
      <c r="P23" s="144">
        <v>200</v>
      </c>
      <c r="Q23" s="144"/>
      <c r="R23" s="163">
        <v>2024.5</v>
      </c>
      <c r="S23" s="134">
        <v>440.59</v>
      </c>
      <c r="T23" s="160">
        <v>1</v>
      </c>
      <c r="U23" s="119" t="s">
        <v>154</v>
      </c>
      <c r="V23" s="119"/>
      <c r="W23" s="119"/>
      <c r="X23" s="119"/>
      <c r="AA23" s="62">
        <v>3</v>
      </c>
    </row>
    <row r="24" s="62" customFormat="1" ht="86.4" spans="1:27">
      <c r="A24" s="106">
        <v>3</v>
      </c>
      <c r="B24" s="104" t="s">
        <v>149</v>
      </c>
      <c r="C24" s="91" t="s">
        <v>204</v>
      </c>
      <c r="D24" s="91" t="s">
        <v>195</v>
      </c>
      <c r="E24" s="91" t="s">
        <v>205</v>
      </c>
      <c r="F24" s="109" t="s">
        <v>131</v>
      </c>
      <c r="G24" s="109" t="s">
        <v>197</v>
      </c>
      <c r="H24" s="109" t="s">
        <v>198</v>
      </c>
      <c r="I24" s="143">
        <v>45383</v>
      </c>
      <c r="J24" s="113" t="s">
        <v>134</v>
      </c>
      <c r="K24" s="113" t="s">
        <v>206</v>
      </c>
      <c r="L24" s="134">
        <v>190</v>
      </c>
      <c r="M24" s="86">
        <f t="shared" si="5"/>
        <v>190</v>
      </c>
      <c r="N24" s="86"/>
      <c r="O24" s="134">
        <v>190</v>
      </c>
      <c r="P24" s="144"/>
      <c r="Q24" s="144"/>
      <c r="R24" s="163">
        <v>2024.5</v>
      </c>
      <c r="S24" s="134">
        <v>190</v>
      </c>
      <c r="T24" s="160">
        <v>1</v>
      </c>
      <c r="U24" s="119" t="s">
        <v>154</v>
      </c>
      <c r="V24" s="119"/>
      <c r="W24" s="119"/>
      <c r="X24" s="119"/>
      <c r="AA24" s="62">
        <v>3</v>
      </c>
    </row>
    <row r="25" s="62" customFormat="1" ht="70" customHeight="1" spans="1:30">
      <c r="A25" s="106">
        <v>4</v>
      </c>
      <c r="B25" s="104" t="s">
        <v>149</v>
      </c>
      <c r="C25" s="91" t="s">
        <v>207</v>
      </c>
      <c r="D25" s="91" t="s">
        <v>127</v>
      </c>
      <c r="E25" s="91" t="s">
        <v>208</v>
      </c>
      <c r="F25" s="109" t="s">
        <v>131</v>
      </c>
      <c r="G25" s="109" t="s">
        <v>197</v>
      </c>
      <c r="H25" s="109" t="s">
        <v>198</v>
      </c>
      <c r="I25" s="143">
        <v>45383</v>
      </c>
      <c r="J25" s="113" t="s">
        <v>134</v>
      </c>
      <c r="K25" s="113" t="s">
        <v>209</v>
      </c>
      <c r="L25" s="134">
        <v>333.53</v>
      </c>
      <c r="M25" s="86">
        <f t="shared" si="5"/>
        <v>333.53</v>
      </c>
      <c r="N25" s="134">
        <v>296</v>
      </c>
      <c r="O25" s="144"/>
      <c r="P25" s="134">
        <v>37.53</v>
      </c>
      <c r="Q25" s="144"/>
      <c r="R25" s="163">
        <v>2024.3</v>
      </c>
      <c r="S25" s="134">
        <v>333.53</v>
      </c>
      <c r="T25" s="160">
        <v>1</v>
      </c>
      <c r="U25" s="119" t="s">
        <v>154</v>
      </c>
      <c r="V25" s="119"/>
      <c r="W25" s="119"/>
      <c r="X25" s="119"/>
      <c r="AA25" s="62">
        <v>3</v>
      </c>
      <c r="AD25" s="62">
        <v>1</v>
      </c>
    </row>
    <row r="26" s="62" customFormat="1" ht="72" spans="1:30">
      <c r="A26" s="106">
        <v>5</v>
      </c>
      <c r="B26" s="104" t="s">
        <v>149</v>
      </c>
      <c r="C26" s="91" t="s">
        <v>210</v>
      </c>
      <c r="D26" s="91" t="s">
        <v>169</v>
      </c>
      <c r="E26" s="91" t="s">
        <v>211</v>
      </c>
      <c r="F26" s="109" t="s">
        <v>131</v>
      </c>
      <c r="G26" s="109" t="s">
        <v>197</v>
      </c>
      <c r="H26" s="109" t="s">
        <v>198</v>
      </c>
      <c r="I26" s="143">
        <v>45383</v>
      </c>
      <c r="J26" s="113" t="s">
        <v>134</v>
      </c>
      <c r="K26" s="113" t="s">
        <v>212</v>
      </c>
      <c r="L26" s="134">
        <v>161.12</v>
      </c>
      <c r="M26" s="86">
        <f t="shared" si="5"/>
        <v>161.12</v>
      </c>
      <c r="N26" s="134">
        <v>150</v>
      </c>
      <c r="O26" s="144"/>
      <c r="P26" s="134">
        <v>11.12</v>
      </c>
      <c r="Q26" s="144"/>
      <c r="R26" s="163">
        <v>2024.4</v>
      </c>
      <c r="S26" s="134">
        <v>161.12</v>
      </c>
      <c r="T26" s="160">
        <v>1</v>
      </c>
      <c r="U26" s="119" t="s">
        <v>154</v>
      </c>
      <c r="V26" s="119"/>
      <c r="W26" s="119"/>
      <c r="X26" s="119"/>
      <c r="AA26" s="62">
        <v>3</v>
      </c>
      <c r="AD26" s="62">
        <v>1</v>
      </c>
    </row>
    <row r="27" s="62" customFormat="1" ht="185" customHeight="1" spans="1:24">
      <c r="A27" s="106">
        <v>6</v>
      </c>
      <c r="B27" s="110" t="s">
        <v>149</v>
      </c>
      <c r="C27" s="110" t="s">
        <v>213</v>
      </c>
      <c r="D27" s="110" t="s">
        <v>214</v>
      </c>
      <c r="E27" s="110" t="s">
        <v>215</v>
      </c>
      <c r="F27" s="110" t="s">
        <v>131</v>
      </c>
      <c r="G27" s="110" t="s">
        <v>165</v>
      </c>
      <c r="H27" s="110" t="s">
        <v>141</v>
      </c>
      <c r="I27" s="130">
        <v>45471</v>
      </c>
      <c r="J27" s="110" t="s">
        <v>134</v>
      </c>
      <c r="K27" s="110" t="s">
        <v>216</v>
      </c>
      <c r="L27" s="110">
        <v>242.72</v>
      </c>
      <c r="M27" s="136">
        <f t="shared" si="5"/>
        <v>242.72</v>
      </c>
      <c r="N27" s="110">
        <v>239</v>
      </c>
      <c r="O27" s="110"/>
      <c r="P27" s="110"/>
      <c r="Q27" s="110">
        <v>3.72</v>
      </c>
      <c r="R27" s="110">
        <v>2024.9</v>
      </c>
      <c r="S27" s="163">
        <v>232</v>
      </c>
      <c r="T27" s="164">
        <v>0.3</v>
      </c>
      <c r="U27" s="119"/>
      <c r="V27" s="119"/>
      <c r="W27" s="119"/>
      <c r="X27" s="119"/>
    </row>
    <row r="28" s="62" customFormat="1" ht="65" customHeight="1" spans="1:24">
      <c r="A28" s="84" t="s">
        <v>217</v>
      </c>
      <c r="B28" s="84"/>
      <c r="C28" s="84"/>
      <c r="D28" s="84"/>
      <c r="E28" s="111">
        <v>4</v>
      </c>
      <c r="F28" s="112"/>
      <c r="G28" s="112"/>
      <c r="H28" s="112"/>
      <c r="I28" s="145"/>
      <c r="J28" s="146"/>
      <c r="K28" s="146"/>
      <c r="L28" s="146">
        <f t="shared" ref="L28:Q28" si="7">SUM(L29:L32)</f>
        <v>5491.46</v>
      </c>
      <c r="M28" s="146">
        <f t="shared" si="7"/>
        <v>5491.46</v>
      </c>
      <c r="N28" s="146">
        <f t="shared" si="7"/>
        <v>5077.37</v>
      </c>
      <c r="O28" s="146">
        <f t="shared" si="7"/>
        <v>414.09</v>
      </c>
      <c r="P28" s="146">
        <f t="shared" si="7"/>
        <v>0</v>
      </c>
      <c r="Q28" s="146">
        <f t="shared" si="7"/>
        <v>0</v>
      </c>
      <c r="R28" s="146"/>
      <c r="S28" s="146"/>
      <c r="T28" s="86"/>
      <c r="U28" s="119"/>
      <c r="V28" s="119"/>
      <c r="W28" s="119"/>
      <c r="X28" s="119"/>
    </row>
    <row r="29" s="62" customFormat="1" ht="265" customHeight="1" spans="1:28">
      <c r="A29" s="113">
        <v>1</v>
      </c>
      <c r="B29" s="113" t="s">
        <v>149</v>
      </c>
      <c r="C29" s="113" t="s">
        <v>218</v>
      </c>
      <c r="D29" s="113" t="s">
        <v>219</v>
      </c>
      <c r="E29" s="113" t="s">
        <v>220</v>
      </c>
      <c r="F29" s="113" t="s">
        <v>131</v>
      </c>
      <c r="G29" s="113" t="s">
        <v>140</v>
      </c>
      <c r="H29" s="113" t="s">
        <v>141</v>
      </c>
      <c r="I29" s="130">
        <v>45383</v>
      </c>
      <c r="J29" s="113" t="s">
        <v>134</v>
      </c>
      <c r="K29" s="113" t="s">
        <v>221</v>
      </c>
      <c r="L29" s="147">
        <f>N29+O29+P29+Q29</f>
        <v>1454.73</v>
      </c>
      <c r="M29" s="86">
        <f>SUM(N29:Q29)</f>
        <v>1454.73</v>
      </c>
      <c r="N29" s="113">
        <v>1454.73</v>
      </c>
      <c r="O29" s="113"/>
      <c r="P29" s="113"/>
      <c r="Q29" s="113"/>
      <c r="R29" s="120">
        <v>2024.4</v>
      </c>
      <c r="S29" s="147">
        <v>1454.73</v>
      </c>
      <c r="T29" s="160">
        <v>1</v>
      </c>
      <c r="U29" s="119"/>
      <c r="V29" s="119"/>
      <c r="W29" s="119"/>
      <c r="X29" s="119"/>
      <c r="AB29" s="62">
        <v>1</v>
      </c>
    </row>
    <row r="30" s="62" customFormat="1" ht="331.2" spans="1:28">
      <c r="A30" s="113">
        <v>2</v>
      </c>
      <c r="B30" s="113" t="s">
        <v>149</v>
      </c>
      <c r="C30" s="113" t="s">
        <v>222</v>
      </c>
      <c r="D30" s="113" t="s">
        <v>223</v>
      </c>
      <c r="E30" s="113" t="s">
        <v>224</v>
      </c>
      <c r="F30" s="113" t="s">
        <v>131</v>
      </c>
      <c r="G30" s="113" t="s">
        <v>140</v>
      </c>
      <c r="H30" s="113" t="s">
        <v>141</v>
      </c>
      <c r="I30" s="130">
        <v>45383</v>
      </c>
      <c r="J30" s="113" t="s">
        <v>134</v>
      </c>
      <c r="K30" s="113" t="s">
        <v>225</v>
      </c>
      <c r="L30" s="147">
        <f>N30+O30+P30+Q30</f>
        <v>1133.82</v>
      </c>
      <c r="M30" s="86">
        <f>SUM(N30:Q30)</f>
        <v>1133.82</v>
      </c>
      <c r="N30" s="113">
        <v>1133.82</v>
      </c>
      <c r="O30" s="113"/>
      <c r="P30" s="113"/>
      <c r="Q30" s="113"/>
      <c r="R30" s="120">
        <v>2024.4</v>
      </c>
      <c r="S30" s="147">
        <v>1133.82</v>
      </c>
      <c r="T30" s="160">
        <v>1</v>
      </c>
      <c r="U30" s="119" t="s">
        <v>136</v>
      </c>
      <c r="V30" s="119"/>
      <c r="W30" s="119"/>
      <c r="X30" s="119"/>
      <c r="AB30" s="62">
        <v>1</v>
      </c>
    </row>
    <row r="31" s="62" customFormat="1" ht="216" spans="1:28">
      <c r="A31" s="113">
        <v>3</v>
      </c>
      <c r="B31" s="113" t="s">
        <v>149</v>
      </c>
      <c r="C31" s="113" t="s">
        <v>226</v>
      </c>
      <c r="D31" s="113" t="s">
        <v>227</v>
      </c>
      <c r="E31" s="113" t="s">
        <v>228</v>
      </c>
      <c r="F31" s="113" t="s">
        <v>131</v>
      </c>
      <c r="G31" s="113" t="s">
        <v>140</v>
      </c>
      <c r="H31" s="113" t="s">
        <v>141</v>
      </c>
      <c r="I31" s="130">
        <v>45383</v>
      </c>
      <c r="J31" s="113" t="s">
        <v>134</v>
      </c>
      <c r="K31" s="113" t="s">
        <v>229</v>
      </c>
      <c r="L31" s="147">
        <f>SUM(N31:Q31)</f>
        <v>743.52</v>
      </c>
      <c r="M31" s="86">
        <f>SUM(N31:Q31)</f>
        <v>743.52</v>
      </c>
      <c r="N31" s="89">
        <v>743.52</v>
      </c>
      <c r="O31" s="148"/>
      <c r="P31" s="113" t="s">
        <v>230</v>
      </c>
      <c r="Q31" s="113"/>
      <c r="R31" s="120">
        <v>2024.4</v>
      </c>
      <c r="S31" s="147">
        <v>743.52</v>
      </c>
      <c r="T31" s="160">
        <v>1</v>
      </c>
      <c r="U31" s="119" t="s">
        <v>136</v>
      </c>
      <c r="V31" s="119"/>
      <c r="W31" s="119"/>
      <c r="X31" s="119"/>
      <c r="AB31" s="62">
        <v>1</v>
      </c>
    </row>
    <row r="32" s="62" customFormat="1" ht="225" customHeight="1" spans="1:28">
      <c r="A32" s="113">
        <v>4</v>
      </c>
      <c r="B32" s="113" t="s">
        <v>149</v>
      </c>
      <c r="C32" s="113" t="s">
        <v>231</v>
      </c>
      <c r="D32" s="113" t="s">
        <v>201</v>
      </c>
      <c r="E32" s="113" t="s">
        <v>232</v>
      </c>
      <c r="F32" s="113" t="s">
        <v>131</v>
      </c>
      <c r="G32" s="113" t="s">
        <v>140</v>
      </c>
      <c r="H32" s="113" t="s">
        <v>141</v>
      </c>
      <c r="I32" s="130">
        <v>45383</v>
      </c>
      <c r="J32" s="113" t="s">
        <v>134</v>
      </c>
      <c r="K32" s="113" t="s">
        <v>233</v>
      </c>
      <c r="L32" s="147">
        <f>N32+O32+P32+Q32</f>
        <v>2159.39</v>
      </c>
      <c r="M32" s="86">
        <f>SUM(N32:Q32)</f>
        <v>2159.39</v>
      </c>
      <c r="N32" s="89">
        <v>1745.3</v>
      </c>
      <c r="O32" s="113">
        <v>414.09</v>
      </c>
      <c r="P32" s="113"/>
      <c r="Q32" s="113"/>
      <c r="R32" s="120">
        <v>2024.4</v>
      </c>
      <c r="S32" s="147">
        <v>2159.39</v>
      </c>
      <c r="T32" s="160">
        <v>1</v>
      </c>
      <c r="U32" s="119" t="s">
        <v>136</v>
      </c>
      <c r="V32" s="119"/>
      <c r="W32" s="119"/>
      <c r="X32" s="119"/>
      <c r="AB32" s="62">
        <v>1</v>
      </c>
    </row>
    <row r="33" s="62" customFormat="1" ht="65" customHeight="1" spans="1:24">
      <c r="A33" s="84" t="s">
        <v>234</v>
      </c>
      <c r="B33" s="84"/>
      <c r="C33" s="84"/>
      <c r="D33" s="84"/>
      <c r="E33" s="114">
        <v>2</v>
      </c>
      <c r="F33" s="115"/>
      <c r="G33" s="115"/>
      <c r="H33" s="115"/>
      <c r="I33" s="115"/>
      <c r="J33" s="128"/>
      <c r="K33" s="128"/>
      <c r="L33" s="128">
        <f t="shared" ref="L33:Q33" si="8">SUM(L34:L35)</f>
        <v>2229.29</v>
      </c>
      <c r="M33" s="128">
        <f t="shared" si="8"/>
        <v>2229.29</v>
      </c>
      <c r="N33" s="128">
        <f t="shared" si="8"/>
        <v>1620.57</v>
      </c>
      <c r="O33" s="128">
        <f t="shared" si="8"/>
        <v>38.22</v>
      </c>
      <c r="P33" s="128">
        <f t="shared" si="8"/>
        <v>0</v>
      </c>
      <c r="Q33" s="128">
        <f t="shared" si="8"/>
        <v>570.5</v>
      </c>
      <c r="R33" s="128"/>
      <c r="S33" s="128"/>
      <c r="T33" s="86"/>
      <c r="U33" s="119"/>
      <c r="V33" s="119"/>
      <c r="W33" s="119"/>
      <c r="X33" s="119"/>
    </row>
    <row r="34" s="62" customFormat="1" ht="191" customHeight="1" spans="1:28">
      <c r="A34" s="113">
        <v>1</v>
      </c>
      <c r="B34" s="113" t="s">
        <v>149</v>
      </c>
      <c r="C34" s="113" t="s">
        <v>235</v>
      </c>
      <c r="D34" s="113" t="s">
        <v>236</v>
      </c>
      <c r="E34" s="113" t="s">
        <v>237</v>
      </c>
      <c r="F34" s="113" t="s">
        <v>131</v>
      </c>
      <c r="G34" s="113" t="s">
        <v>140</v>
      </c>
      <c r="H34" s="113" t="s">
        <v>141</v>
      </c>
      <c r="I34" s="130">
        <v>45383</v>
      </c>
      <c r="J34" s="113" t="s">
        <v>134</v>
      </c>
      <c r="K34" s="113" t="s">
        <v>238</v>
      </c>
      <c r="L34" s="113">
        <v>1435.47</v>
      </c>
      <c r="M34" s="86">
        <f>SUM(N34:Q34)</f>
        <v>1435.47</v>
      </c>
      <c r="N34" s="113">
        <v>1055.86</v>
      </c>
      <c r="O34" s="113">
        <v>38.22</v>
      </c>
      <c r="P34" s="113"/>
      <c r="Q34" s="113">
        <v>341.39</v>
      </c>
      <c r="R34" s="120">
        <v>2024.4</v>
      </c>
      <c r="S34" s="113">
        <v>1435.47</v>
      </c>
      <c r="T34" s="160">
        <v>1</v>
      </c>
      <c r="U34" s="119" t="s">
        <v>136</v>
      </c>
      <c r="V34" s="119"/>
      <c r="W34" s="119"/>
      <c r="X34" s="119"/>
      <c r="AB34" s="62">
        <v>2</v>
      </c>
    </row>
    <row r="35" s="62" customFormat="1" ht="211" customHeight="1" spans="1:24">
      <c r="A35" s="89">
        <v>2</v>
      </c>
      <c r="B35" s="89" t="s">
        <v>149</v>
      </c>
      <c r="C35" s="89" t="s">
        <v>239</v>
      </c>
      <c r="D35" s="89" t="s">
        <v>137</v>
      </c>
      <c r="E35" s="86" t="s">
        <v>240</v>
      </c>
      <c r="F35" s="113" t="s">
        <v>131</v>
      </c>
      <c r="G35" s="113" t="s">
        <v>140</v>
      </c>
      <c r="H35" s="113" t="s">
        <v>141</v>
      </c>
      <c r="I35" s="130">
        <v>45383</v>
      </c>
      <c r="J35" s="113" t="s">
        <v>134</v>
      </c>
      <c r="K35" s="86" t="s">
        <v>241</v>
      </c>
      <c r="L35" s="134">
        <v>793.82</v>
      </c>
      <c r="M35" s="86">
        <f>SUM(N35:Q35)</f>
        <v>793.82</v>
      </c>
      <c r="N35" s="134">
        <v>564.71</v>
      </c>
      <c r="O35" s="134"/>
      <c r="P35" s="134"/>
      <c r="Q35" s="134">
        <v>229.11</v>
      </c>
      <c r="R35" s="120">
        <v>2024.7</v>
      </c>
      <c r="S35" s="134">
        <v>793.82</v>
      </c>
      <c r="T35" s="160">
        <v>1</v>
      </c>
      <c r="U35" s="119"/>
      <c r="V35" s="119"/>
      <c r="W35" s="119"/>
      <c r="X35" s="119"/>
    </row>
    <row r="36" s="62" customFormat="1" ht="65" customHeight="1" spans="1:24">
      <c r="A36" s="84" t="s">
        <v>242</v>
      </c>
      <c r="B36" s="84"/>
      <c r="C36" s="84"/>
      <c r="D36" s="84"/>
      <c r="E36" s="116">
        <v>2</v>
      </c>
      <c r="F36" s="86"/>
      <c r="G36" s="117"/>
      <c r="H36" s="117"/>
      <c r="I36" s="149"/>
      <c r="J36" s="149"/>
      <c r="K36" s="86"/>
      <c r="L36" s="128">
        <f t="shared" ref="L36:Q36" si="9">SUM(L37:L38)</f>
        <v>932.29</v>
      </c>
      <c r="M36" s="128">
        <f t="shared" si="9"/>
        <v>932.29</v>
      </c>
      <c r="N36" s="128">
        <f t="shared" si="9"/>
        <v>932.29</v>
      </c>
      <c r="O36" s="128">
        <f t="shared" si="9"/>
        <v>0</v>
      </c>
      <c r="P36" s="128">
        <f t="shared" si="9"/>
        <v>0</v>
      </c>
      <c r="Q36" s="128">
        <f t="shared" si="9"/>
        <v>0</v>
      </c>
      <c r="R36" s="128"/>
      <c r="S36" s="128"/>
      <c r="T36" s="86"/>
      <c r="U36" s="119"/>
      <c r="V36" s="119"/>
      <c r="W36" s="119"/>
      <c r="X36" s="119"/>
    </row>
    <row r="37" s="62" customFormat="1" ht="99" customHeight="1" spans="1:24">
      <c r="A37" s="113">
        <v>1</v>
      </c>
      <c r="B37" s="113" t="s">
        <v>149</v>
      </c>
      <c r="C37" s="113" t="s">
        <v>243</v>
      </c>
      <c r="D37" s="113" t="s">
        <v>149</v>
      </c>
      <c r="E37" s="118" t="s">
        <v>244</v>
      </c>
      <c r="F37" s="119" t="s">
        <v>131</v>
      </c>
      <c r="G37" s="120" t="s">
        <v>245</v>
      </c>
      <c r="H37" s="120" t="s">
        <v>160</v>
      </c>
      <c r="I37" s="150">
        <v>45383</v>
      </c>
      <c r="J37" s="120" t="s">
        <v>134</v>
      </c>
      <c r="K37" s="120" t="s">
        <v>246</v>
      </c>
      <c r="L37" s="118">
        <v>436.54</v>
      </c>
      <c r="M37" s="118">
        <v>436.54</v>
      </c>
      <c r="N37" s="118">
        <v>436.54</v>
      </c>
      <c r="O37" s="118"/>
      <c r="P37" s="118"/>
      <c r="Q37" s="118"/>
      <c r="R37" s="120">
        <v>2024.4</v>
      </c>
      <c r="S37" s="118">
        <v>436.54</v>
      </c>
      <c r="T37" s="160">
        <v>1</v>
      </c>
      <c r="U37" s="119"/>
      <c r="V37" s="119"/>
      <c r="W37" s="119"/>
      <c r="X37" s="119"/>
    </row>
    <row r="38" s="62" customFormat="1" ht="117" customHeight="1" spans="1:24">
      <c r="A38" s="113">
        <v>2</v>
      </c>
      <c r="B38" s="113" t="s">
        <v>149</v>
      </c>
      <c r="C38" s="91" t="s">
        <v>247</v>
      </c>
      <c r="D38" s="113" t="s">
        <v>149</v>
      </c>
      <c r="E38" s="86" t="s">
        <v>248</v>
      </c>
      <c r="F38" s="86" t="s">
        <v>131</v>
      </c>
      <c r="G38" s="90" t="s">
        <v>146</v>
      </c>
      <c r="H38" s="89" t="s">
        <v>147</v>
      </c>
      <c r="I38" s="130">
        <v>45383</v>
      </c>
      <c r="J38" s="113" t="s">
        <v>134</v>
      </c>
      <c r="K38" s="113" t="s">
        <v>249</v>
      </c>
      <c r="L38" s="86">
        <v>495.75</v>
      </c>
      <c r="M38" s="86">
        <v>495.75</v>
      </c>
      <c r="N38" s="86">
        <v>495.75</v>
      </c>
      <c r="O38" s="86"/>
      <c r="P38" s="86"/>
      <c r="Q38" s="86"/>
      <c r="R38" s="113">
        <v>2024.4</v>
      </c>
      <c r="S38" s="86">
        <v>495.75</v>
      </c>
      <c r="T38" s="160">
        <v>1</v>
      </c>
      <c r="U38" s="119"/>
      <c r="V38" s="119"/>
      <c r="W38" s="119"/>
      <c r="X38" s="119"/>
    </row>
  </sheetData>
  <mergeCells count="35">
    <mergeCell ref="A1:S1"/>
    <mergeCell ref="A2:D2"/>
    <mergeCell ref="M2:N2"/>
    <mergeCell ref="S2:T2"/>
    <mergeCell ref="K3:L3"/>
    <mergeCell ref="M3:Q3"/>
    <mergeCell ref="R3:T3"/>
    <mergeCell ref="A6:D6"/>
    <mergeCell ref="A7:D7"/>
    <mergeCell ref="A17:D17"/>
    <mergeCell ref="A18:D18"/>
    <mergeCell ref="A21:D21"/>
    <mergeCell ref="A28:D28"/>
    <mergeCell ref="A33:D33"/>
    <mergeCell ref="A36:D36"/>
    <mergeCell ref="A3:A4"/>
    <mergeCell ref="B3:B4"/>
    <mergeCell ref="C3:C4"/>
    <mergeCell ref="D3:D4"/>
    <mergeCell ref="E3:E4"/>
    <mergeCell ref="F3:F4"/>
    <mergeCell ref="G3:G4"/>
    <mergeCell ref="H3:H4"/>
    <mergeCell ref="I3:I4"/>
    <mergeCell ref="J3:J4"/>
    <mergeCell ref="U3:U4"/>
    <mergeCell ref="V3:V4"/>
    <mergeCell ref="W3:W4"/>
    <mergeCell ref="X3:X4"/>
    <mergeCell ref="Y3:Y4"/>
    <mergeCell ref="Z3:Z4"/>
    <mergeCell ref="AA3:AA4"/>
    <mergeCell ref="AB3:AB4"/>
    <mergeCell ref="AC3:AC4"/>
    <mergeCell ref="AD3:AD4"/>
  </mergeCells>
  <printOptions horizontalCentered="1"/>
  <pageMargins left="0.314583333333333" right="0.236111111111111" top="0.409027777777778" bottom="0.409027777777778" header="0.5" footer="0.5"/>
  <pageSetup paperSize="8" scale="63"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
  <sheetViews>
    <sheetView view="pageBreakPreview" zoomScaleNormal="70" topLeftCell="E1" workbookViewId="0">
      <selection activeCell="E9" sqref="E9"/>
    </sheetView>
  </sheetViews>
  <sheetFormatPr defaultColWidth="9" defaultRowHeight="15.6"/>
  <cols>
    <col min="1" max="1" width="4.5" style="39" customWidth="1"/>
    <col min="2" max="2" width="7" style="39" customWidth="1"/>
    <col min="3" max="3" width="8.12962962962963" style="39" customWidth="1"/>
    <col min="4" max="4" width="6.10185185185185" style="39" customWidth="1"/>
    <col min="5" max="5" width="4.7037037037037" style="39" customWidth="1"/>
    <col min="6" max="6" width="6.12962962962963" style="39" customWidth="1"/>
    <col min="7" max="7" width="6.62962962962963" style="39" customWidth="1"/>
    <col min="8" max="8" width="5.39814814814815" style="39" customWidth="1"/>
    <col min="9" max="9" width="6.89814814814815" style="39" customWidth="1"/>
    <col min="10" max="10" width="6.10185185185185" style="39" customWidth="1"/>
    <col min="11" max="11" width="8.5" style="39" customWidth="1"/>
    <col min="12" max="12" width="7.10185185185185" style="39" customWidth="1"/>
    <col min="13" max="13" width="6.89814814814815" style="39" customWidth="1"/>
    <col min="14" max="14" width="7.5" style="39" customWidth="1"/>
    <col min="15" max="15" width="6.7962962962963" style="39" customWidth="1"/>
    <col min="16" max="16" width="7.39814814814815" style="39" customWidth="1"/>
    <col min="17" max="17" width="6.7962962962963" style="39" customWidth="1"/>
    <col min="18" max="18" width="8.2037037037037" style="39" customWidth="1"/>
    <col min="19" max="19" width="8.10185185185185" style="39" customWidth="1"/>
    <col min="20" max="20" width="7.7037037037037" style="39" customWidth="1"/>
    <col min="21" max="21" width="8.10185185185185" style="39" customWidth="1"/>
    <col min="22" max="22" width="9" style="39"/>
    <col min="23" max="23" width="8" style="39" customWidth="1"/>
    <col min="24" max="24" width="9.60185185185185" style="39"/>
    <col min="25" max="25" width="9" style="39"/>
    <col min="26" max="26" width="9.7962962962963" style="39" customWidth="1"/>
    <col min="27" max="27" width="7.7962962962963" style="39" customWidth="1"/>
    <col min="28" max="28" width="9" style="39"/>
    <col min="29" max="29" width="9.60185185185185" style="39"/>
    <col min="30" max="30" width="9" style="39"/>
    <col min="31" max="31" width="7.5" style="39" customWidth="1"/>
    <col min="32" max="32" width="10.7962962962963" style="39" customWidth="1"/>
    <col min="33" max="16384" width="9" style="39"/>
  </cols>
  <sheetData>
    <row r="1" ht="28.8" spans="1:22">
      <c r="A1" s="40" t="s">
        <v>250</v>
      </c>
      <c r="B1" s="41" t="s">
        <v>69</v>
      </c>
      <c r="C1" s="42"/>
      <c r="D1" s="42"/>
      <c r="E1" s="43"/>
      <c r="F1" s="43"/>
      <c r="G1" s="43"/>
      <c r="H1" s="43"/>
      <c r="I1" s="43"/>
      <c r="J1" s="43"/>
      <c r="K1" s="43"/>
      <c r="L1" s="43"/>
      <c r="M1" s="43"/>
      <c r="N1" s="43"/>
      <c r="O1" s="43"/>
      <c r="P1" s="43"/>
      <c r="Q1" s="43"/>
      <c r="R1" s="43"/>
      <c r="S1" s="43"/>
      <c r="T1" s="43"/>
      <c r="U1" s="43"/>
      <c r="V1" s="43"/>
    </row>
    <row r="2" ht="24.6" spans="1:32">
      <c r="A2" s="44" t="s">
        <v>251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22">
      <c r="A3" s="45" t="s">
        <v>252</v>
      </c>
      <c r="B3" s="45"/>
      <c r="C3" s="45"/>
      <c r="D3" s="45"/>
      <c r="E3" s="45"/>
      <c r="F3" s="45"/>
      <c r="G3" s="45"/>
      <c r="H3" s="45"/>
      <c r="I3" s="45"/>
      <c r="J3" s="45"/>
      <c r="K3" s="53"/>
      <c r="L3" s="53"/>
      <c r="M3" s="54"/>
      <c r="N3" s="54"/>
      <c r="O3" s="54"/>
      <c r="P3" s="54"/>
      <c r="Q3" s="54"/>
      <c r="R3" s="61" t="s">
        <v>253</v>
      </c>
      <c r="S3" s="61"/>
      <c r="T3" s="61"/>
      <c r="U3" s="61"/>
      <c r="V3" s="61"/>
    </row>
    <row r="4" spans="1:32">
      <c r="A4" s="46" t="s">
        <v>4</v>
      </c>
      <c r="B4" s="46" t="s">
        <v>254</v>
      </c>
      <c r="C4" s="46" t="s">
        <v>255</v>
      </c>
      <c r="D4" s="46"/>
      <c r="E4" s="46"/>
      <c r="F4" s="46"/>
      <c r="G4" s="46"/>
      <c r="H4" s="46"/>
      <c r="I4" s="46"/>
      <c r="J4" s="46"/>
      <c r="K4" s="46" t="s">
        <v>256</v>
      </c>
      <c r="L4" s="46"/>
      <c r="M4" s="46"/>
      <c r="N4" s="46"/>
      <c r="O4" s="46"/>
      <c r="P4" s="46"/>
      <c r="Q4" s="46"/>
      <c r="R4" s="46"/>
      <c r="S4" s="46"/>
      <c r="T4" s="46"/>
      <c r="U4" s="46"/>
      <c r="V4" s="46"/>
      <c r="W4" s="46"/>
      <c r="X4" s="46"/>
      <c r="Y4" s="46"/>
      <c r="Z4" s="46"/>
      <c r="AA4" s="46"/>
      <c r="AB4" s="46"/>
      <c r="AC4" s="46"/>
      <c r="AD4" s="46"/>
      <c r="AE4" s="46"/>
      <c r="AF4" s="46"/>
    </row>
    <row r="5" spans="1:32">
      <c r="A5" s="46"/>
      <c r="B5" s="46"/>
      <c r="C5" s="46" t="s">
        <v>257</v>
      </c>
      <c r="D5" s="46" t="s">
        <v>258</v>
      </c>
      <c r="E5" s="46" t="s">
        <v>259</v>
      </c>
      <c r="F5" s="46" t="s">
        <v>260</v>
      </c>
      <c r="G5" s="46" t="s">
        <v>261</v>
      </c>
      <c r="H5" s="46" t="s">
        <v>262</v>
      </c>
      <c r="I5" s="46" t="s">
        <v>263</v>
      </c>
      <c r="J5" s="46" t="s">
        <v>264</v>
      </c>
      <c r="K5" s="46" t="s">
        <v>265</v>
      </c>
      <c r="L5" s="55" t="s">
        <v>266</v>
      </c>
      <c r="M5" s="55" t="s">
        <v>267</v>
      </c>
      <c r="N5" s="55"/>
      <c r="O5" s="55"/>
      <c r="P5" s="55"/>
      <c r="Q5" s="55"/>
      <c r="R5" s="46" t="s">
        <v>268</v>
      </c>
      <c r="S5" s="46"/>
      <c r="T5" s="46"/>
      <c r="U5" s="46"/>
      <c r="V5" s="46"/>
      <c r="W5" s="55" t="s">
        <v>269</v>
      </c>
      <c r="X5" s="55"/>
      <c r="Y5" s="55"/>
      <c r="Z5" s="55"/>
      <c r="AA5" s="55"/>
      <c r="AB5" s="46" t="s">
        <v>270</v>
      </c>
      <c r="AC5" s="46"/>
      <c r="AD5" s="46"/>
      <c r="AE5" s="46"/>
      <c r="AF5" s="46"/>
    </row>
    <row r="6" spans="1:32">
      <c r="A6" s="46"/>
      <c r="B6" s="46"/>
      <c r="C6" s="46"/>
      <c r="D6" s="46"/>
      <c r="E6" s="46"/>
      <c r="F6" s="46"/>
      <c r="G6" s="46"/>
      <c r="H6" s="46"/>
      <c r="I6" s="46"/>
      <c r="J6" s="46"/>
      <c r="K6" s="46"/>
      <c r="L6" s="55"/>
      <c r="M6" s="55" t="s">
        <v>271</v>
      </c>
      <c r="N6" s="55" t="s">
        <v>272</v>
      </c>
      <c r="O6" s="55" t="s">
        <v>273</v>
      </c>
      <c r="P6" s="55" t="s">
        <v>274</v>
      </c>
      <c r="Q6" s="55" t="s">
        <v>275</v>
      </c>
      <c r="R6" s="46" t="s">
        <v>271</v>
      </c>
      <c r="S6" s="46" t="s">
        <v>272</v>
      </c>
      <c r="T6" s="46" t="s">
        <v>273</v>
      </c>
      <c r="U6" s="46" t="s">
        <v>274</v>
      </c>
      <c r="V6" s="46" t="s">
        <v>275</v>
      </c>
      <c r="W6" s="55" t="s">
        <v>271</v>
      </c>
      <c r="X6" s="55" t="s">
        <v>272</v>
      </c>
      <c r="Y6" s="55" t="s">
        <v>273</v>
      </c>
      <c r="Z6" s="55" t="s">
        <v>274</v>
      </c>
      <c r="AA6" s="55" t="s">
        <v>275</v>
      </c>
      <c r="AB6" s="46" t="s">
        <v>271</v>
      </c>
      <c r="AC6" s="46" t="s">
        <v>272</v>
      </c>
      <c r="AD6" s="46" t="s">
        <v>273</v>
      </c>
      <c r="AE6" s="46" t="s">
        <v>274</v>
      </c>
      <c r="AF6" s="46" t="s">
        <v>275</v>
      </c>
    </row>
    <row r="7" ht="39" customHeight="1" spans="1:32">
      <c r="A7" s="46"/>
      <c r="B7" s="46"/>
      <c r="C7" s="46"/>
      <c r="D7" s="46"/>
      <c r="E7" s="46"/>
      <c r="F7" s="46"/>
      <c r="G7" s="46"/>
      <c r="H7" s="46"/>
      <c r="I7" s="46"/>
      <c r="J7" s="46"/>
      <c r="K7" s="46"/>
      <c r="L7" s="55"/>
      <c r="M7" s="55"/>
      <c r="N7" s="55"/>
      <c r="O7" s="55"/>
      <c r="P7" s="55"/>
      <c r="Q7" s="55"/>
      <c r="R7" s="46"/>
      <c r="S7" s="46"/>
      <c r="T7" s="46"/>
      <c r="U7" s="46"/>
      <c r="V7" s="46"/>
      <c r="W7" s="55"/>
      <c r="X7" s="55"/>
      <c r="Y7" s="55"/>
      <c r="Z7" s="55"/>
      <c r="AA7" s="55"/>
      <c r="AB7" s="46"/>
      <c r="AC7" s="46"/>
      <c r="AD7" s="46"/>
      <c r="AE7" s="46"/>
      <c r="AF7" s="46"/>
    </row>
    <row r="8" ht="31" customHeight="1" spans="1:32">
      <c r="A8" s="47">
        <v>1</v>
      </c>
      <c r="B8" s="48" t="s">
        <v>149</v>
      </c>
      <c r="C8" s="49">
        <v>91333</v>
      </c>
      <c r="D8" s="49">
        <v>14486</v>
      </c>
      <c r="E8" s="50">
        <v>0</v>
      </c>
      <c r="F8" s="51">
        <v>0</v>
      </c>
      <c r="G8" s="51" t="s">
        <v>276</v>
      </c>
      <c r="H8" s="50">
        <v>2017</v>
      </c>
      <c r="I8" s="50" t="s">
        <v>277</v>
      </c>
      <c r="J8" s="50" t="s">
        <v>278</v>
      </c>
      <c r="K8" s="56">
        <v>18164.71</v>
      </c>
      <c r="L8" s="50">
        <v>17997.71</v>
      </c>
      <c r="M8" s="57">
        <f>N8+O8+P8+Q8</f>
        <v>22943.16</v>
      </c>
      <c r="N8" s="56">
        <v>17490.19</v>
      </c>
      <c r="O8" s="58">
        <v>4070.56</v>
      </c>
      <c r="P8" s="59">
        <v>808.31</v>
      </c>
      <c r="Q8" s="59">
        <v>574.1</v>
      </c>
      <c r="R8" s="57">
        <f>S8+T8+U8+V8</f>
        <v>22943.16</v>
      </c>
      <c r="S8" s="56">
        <v>17490.19</v>
      </c>
      <c r="T8" s="58">
        <v>4070.56</v>
      </c>
      <c r="U8" s="59">
        <v>808.31</v>
      </c>
      <c r="V8" s="59">
        <v>574.1</v>
      </c>
      <c r="W8" s="57">
        <f>X8+Y8+Z8+AA8</f>
        <v>17769.85</v>
      </c>
      <c r="X8" s="56">
        <v>12885</v>
      </c>
      <c r="Y8" s="58">
        <v>3439</v>
      </c>
      <c r="Z8" s="59">
        <v>867.85</v>
      </c>
      <c r="AA8" s="59">
        <v>578</v>
      </c>
      <c r="AB8" s="57">
        <f>AC8+AD8+AE8+AF8</f>
        <v>17769.85</v>
      </c>
      <c r="AC8" s="56">
        <v>12885</v>
      </c>
      <c r="AD8" s="58">
        <v>3439</v>
      </c>
      <c r="AE8" s="59">
        <v>867.85</v>
      </c>
      <c r="AF8" s="59">
        <v>578</v>
      </c>
    </row>
    <row r="9" ht="17.4" spans="1:32">
      <c r="A9" s="47">
        <v>2</v>
      </c>
      <c r="B9" s="47"/>
      <c r="C9" s="47"/>
      <c r="D9" s="47"/>
      <c r="E9" s="47"/>
      <c r="F9" s="52"/>
      <c r="G9" s="47"/>
      <c r="H9" s="47"/>
      <c r="I9" s="47"/>
      <c r="J9" s="47"/>
      <c r="K9" s="47"/>
      <c r="L9" s="60"/>
      <c r="M9" s="60"/>
      <c r="N9" s="60"/>
      <c r="O9" s="60"/>
      <c r="P9" s="60"/>
      <c r="Q9" s="60"/>
      <c r="R9" s="47"/>
      <c r="S9" s="47"/>
      <c r="T9" s="47"/>
      <c r="U9" s="47"/>
      <c r="V9" s="47"/>
      <c r="W9" s="60"/>
      <c r="X9" s="60"/>
      <c r="Y9" s="60"/>
      <c r="Z9" s="60"/>
      <c r="AA9" s="60"/>
      <c r="AB9" s="47"/>
      <c r="AC9" s="47"/>
      <c r="AD9" s="47"/>
      <c r="AE9" s="47"/>
      <c r="AF9" s="47"/>
    </row>
    <row r="10" ht="17.4" spans="1:32">
      <c r="A10" s="47">
        <v>3</v>
      </c>
      <c r="B10" s="47"/>
      <c r="C10" s="47"/>
      <c r="D10" s="47"/>
      <c r="E10" s="47"/>
      <c r="F10" s="47"/>
      <c r="G10" s="47"/>
      <c r="H10" s="47"/>
      <c r="I10" s="47"/>
      <c r="J10" s="47"/>
      <c r="K10" s="47"/>
      <c r="L10" s="60"/>
      <c r="M10" s="60"/>
      <c r="N10" s="60"/>
      <c r="O10" s="60"/>
      <c r="P10" s="60"/>
      <c r="Q10" s="60"/>
      <c r="R10" s="47"/>
      <c r="S10" s="47"/>
      <c r="T10" s="47"/>
      <c r="U10" s="47"/>
      <c r="V10" s="47"/>
      <c r="W10" s="60"/>
      <c r="X10" s="60"/>
      <c r="Y10" s="60"/>
      <c r="Z10" s="60"/>
      <c r="AA10" s="60"/>
      <c r="AB10" s="47"/>
      <c r="AC10" s="47"/>
      <c r="AD10" s="47"/>
      <c r="AE10" s="47"/>
      <c r="AF10" s="47"/>
    </row>
    <row r="11" ht="17.4" spans="1:32">
      <c r="A11" s="47">
        <v>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ht="17.4" spans="1:32">
      <c r="A12" s="47">
        <v>5</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ht="17.4" spans="1:32">
      <c r="A13" s="47">
        <v>6</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ht="17.4" spans="1:32">
      <c r="A14" s="47">
        <v>7</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ht="17.4" spans="1:32">
      <c r="A15" s="47">
        <v>8</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ht="17.4" spans="1:32">
      <c r="A16" s="47">
        <v>9</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sheetData>
  <mergeCells count="42">
    <mergeCell ref="C1:D1"/>
    <mergeCell ref="A2:AF2"/>
    <mergeCell ref="A3:L3"/>
    <mergeCell ref="R3:V3"/>
    <mergeCell ref="C4:J4"/>
    <mergeCell ref="K4:AF4"/>
    <mergeCell ref="M5:Q5"/>
    <mergeCell ref="R5:V5"/>
    <mergeCell ref="W5:AA5"/>
    <mergeCell ref="AB5:AF5"/>
    <mergeCell ref="A4:A7"/>
    <mergeCell ref="B4:B7"/>
    <mergeCell ref="C5:C7"/>
    <mergeCell ref="D5:D7"/>
    <mergeCell ref="E5:E7"/>
    <mergeCell ref="F5:F7"/>
    <mergeCell ref="G5:G7"/>
    <mergeCell ref="H5:H7"/>
    <mergeCell ref="I5:I7"/>
    <mergeCell ref="J5:J7"/>
    <mergeCell ref="K5:K7"/>
    <mergeCell ref="L5: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Normal="100" workbookViewId="0">
      <selection activeCell="E9" sqref="E9"/>
    </sheetView>
  </sheetViews>
  <sheetFormatPr defaultColWidth="8.10185185185185" defaultRowHeight="14.4"/>
  <cols>
    <col min="1" max="1" width="8.10185185185185" style="1"/>
    <col min="2" max="2" width="11.7037037037037" style="1" customWidth="1"/>
    <col min="3" max="3" width="27.2222222222222" style="1" customWidth="1"/>
    <col min="4" max="4" width="11.5925925925926" style="1" customWidth="1"/>
    <col min="5" max="5" width="8.5462962962963" style="1" customWidth="1"/>
    <col min="6" max="6" width="18.1018518518519" style="1" customWidth="1"/>
    <col min="7" max="7" width="10.5" style="1" customWidth="1"/>
    <col min="8" max="8" width="10.6944444444444" style="1" customWidth="1"/>
    <col min="9" max="9" width="15.8703703703704" style="1" customWidth="1"/>
    <col min="10" max="16384" width="8.10185185185185" style="1"/>
  </cols>
  <sheetData>
    <row r="1" s="1" customFormat="1" spans="1:2">
      <c r="A1" s="2" t="s">
        <v>279</v>
      </c>
      <c r="B1" s="2"/>
    </row>
    <row r="2" s="1" customFormat="1" ht="62" customHeight="1" spans="1:10">
      <c r="A2" s="3" t="s">
        <v>280</v>
      </c>
      <c r="B2" s="3"/>
      <c r="C2" s="3"/>
      <c r="D2" s="3"/>
      <c r="E2" s="3"/>
      <c r="F2" s="3"/>
      <c r="G2" s="3"/>
      <c r="H2" s="3"/>
      <c r="I2" s="3"/>
      <c r="J2" s="3"/>
    </row>
    <row r="3" s="1" customFormat="1" ht="72" spans="1:10">
      <c r="A3" s="4" t="s">
        <v>4</v>
      </c>
      <c r="B3" s="4" t="s">
        <v>92</v>
      </c>
      <c r="C3" s="4" t="s">
        <v>93</v>
      </c>
      <c r="D3" s="4" t="s">
        <v>281</v>
      </c>
      <c r="E3" s="4" t="s">
        <v>282</v>
      </c>
      <c r="F3" s="5" t="s">
        <v>283</v>
      </c>
      <c r="G3" s="5" t="s">
        <v>284</v>
      </c>
      <c r="H3" s="5" t="s">
        <v>285</v>
      </c>
      <c r="I3" s="5" t="s">
        <v>286</v>
      </c>
      <c r="J3" s="4" t="s">
        <v>8</v>
      </c>
    </row>
    <row r="4" s="1" customFormat="1" ht="15.6" spans="1:10">
      <c r="A4" s="6" t="s">
        <v>287</v>
      </c>
      <c r="B4" s="7"/>
      <c r="C4" s="8"/>
      <c r="D4" s="9"/>
      <c r="E4" s="9"/>
      <c r="F4" s="9"/>
      <c r="G4" s="9"/>
      <c r="H4" s="9"/>
      <c r="I4" s="9"/>
      <c r="J4" s="9"/>
    </row>
    <row r="5" s="1" customFormat="1" ht="54" customHeight="1" spans="1:10">
      <c r="A5" s="10">
        <v>1</v>
      </c>
      <c r="B5" s="11" t="s">
        <v>149</v>
      </c>
      <c r="C5" s="12" t="s">
        <v>128</v>
      </c>
      <c r="D5" s="13">
        <v>2495</v>
      </c>
      <c r="E5" s="14">
        <f t="shared" ref="E5:E13" si="0">D5</f>
        <v>2495</v>
      </c>
      <c r="F5" s="12" t="s">
        <v>132</v>
      </c>
      <c r="G5" s="12" t="s">
        <v>288</v>
      </c>
      <c r="H5" s="12" t="s">
        <v>288</v>
      </c>
      <c r="I5" s="12" t="s">
        <v>289</v>
      </c>
      <c r="J5" s="9"/>
    </row>
    <row r="6" s="1" customFormat="1" ht="48" customHeight="1" spans="1:10">
      <c r="A6" s="10">
        <v>2</v>
      </c>
      <c r="B6" s="11" t="s">
        <v>149</v>
      </c>
      <c r="C6" s="12" t="s">
        <v>138</v>
      </c>
      <c r="D6" s="15">
        <v>509.52</v>
      </c>
      <c r="E6" s="14">
        <f t="shared" si="0"/>
        <v>509.52</v>
      </c>
      <c r="F6" s="12" t="s">
        <v>140</v>
      </c>
      <c r="G6" s="12" t="s">
        <v>290</v>
      </c>
      <c r="H6" s="12" t="s">
        <v>290</v>
      </c>
      <c r="I6" s="12" t="s">
        <v>291</v>
      </c>
      <c r="J6" s="9"/>
    </row>
    <row r="7" s="1" customFormat="1" ht="52" customHeight="1" spans="1:10">
      <c r="A7" s="10">
        <v>3</v>
      </c>
      <c r="B7" s="11" t="s">
        <v>149</v>
      </c>
      <c r="C7" s="12" t="s">
        <v>144</v>
      </c>
      <c r="D7" s="15">
        <v>988.5</v>
      </c>
      <c r="E7" s="14">
        <f t="shared" si="0"/>
        <v>988.5</v>
      </c>
      <c r="F7" s="16" t="s">
        <v>146</v>
      </c>
      <c r="G7" s="17" t="s">
        <v>292</v>
      </c>
      <c r="H7" s="16" t="s">
        <v>292</v>
      </c>
      <c r="I7" s="12" t="s">
        <v>293</v>
      </c>
      <c r="J7" s="9"/>
    </row>
    <row r="8" s="1" customFormat="1" ht="55" customHeight="1" spans="1:10">
      <c r="A8" s="10">
        <v>4</v>
      </c>
      <c r="B8" s="11" t="s">
        <v>149</v>
      </c>
      <c r="C8" s="12" t="s">
        <v>150</v>
      </c>
      <c r="D8" s="15">
        <v>157.54</v>
      </c>
      <c r="E8" s="14">
        <f t="shared" si="0"/>
        <v>157.54</v>
      </c>
      <c r="F8" s="16" t="s">
        <v>146</v>
      </c>
      <c r="G8" s="17" t="s">
        <v>294</v>
      </c>
      <c r="H8" s="16" t="s">
        <v>295</v>
      </c>
      <c r="I8" s="12" t="s">
        <v>296</v>
      </c>
      <c r="J8" s="9"/>
    </row>
    <row r="9" s="1" customFormat="1" ht="58" customHeight="1" spans="1:10">
      <c r="A9" s="10">
        <v>5</v>
      </c>
      <c r="B9" s="11" t="s">
        <v>149</v>
      </c>
      <c r="C9" s="18" t="s">
        <v>155</v>
      </c>
      <c r="D9" s="19">
        <v>280</v>
      </c>
      <c r="E9" s="14">
        <f t="shared" si="0"/>
        <v>280</v>
      </c>
      <c r="F9" s="16" t="s">
        <v>159</v>
      </c>
      <c r="G9" s="12" t="s">
        <v>297</v>
      </c>
      <c r="H9" s="12" t="s">
        <v>297</v>
      </c>
      <c r="I9" s="12" t="s">
        <v>298</v>
      </c>
      <c r="J9" s="9"/>
    </row>
    <row r="10" s="1" customFormat="1" ht="68" customHeight="1" spans="1:10">
      <c r="A10" s="10">
        <v>6</v>
      </c>
      <c r="B10" s="11" t="s">
        <v>149</v>
      </c>
      <c r="C10" s="20" t="s">
        <v>162</v>
      </c>
      <c r="D10" s="21">
        <v>1000</v>
      </c>
      <c r="E10" s="14">
        <f t="shared" si="0"/>
        <v>1000</v>
      </c>
      <c r="F10" s="12" t="s">
        <v>140</v>
      </c>
      <c r="G10" s="12" t="s">
        <v>299</v>
      </c>
      <c r="H10" s="12" t="s">
        <v>299</v>
      </c>
      <c r="I10" s="12" t="s">
        <v>300</v>
      </c>
      <c r="J10" s="9"/>
    </row>
    <row r="11" s="1" customFormat="1" ht="66" customHeight="1" spans="1:10">
      <c r="A11" s="10">
        <v>7</v>
      </c>
      <c r="B11" s="11" t="s">
        <v>149</v>
      </c>
      <c r="C11" s="22" t="s">
        <v>168</v>
      </c>
      <c r="D11" s="23">
        <v>395.54</v>
      </c>
      <c r="E11" s="14">
        <f t="shared" si="0"/>
        <v>395.54</v>
      </c>
      <c r="F11" s="16" t="s">
        <v>146</v>
      </c>
      <c r="G11" s="17" t="s">
        <v>301</v>
      </c>
      <c r="H11" s="16" t="s">
        <v>302</v>
      </c>
      <c r="I11" s="12" t="s">
        <v>303</v>
      </c>
      <c r="J11" s="9"/>
    </row>
    <row r="12" s="1" customFormat="1" ht="52" customHeight="1" spans="1:10">
      <c r="A12" s="10">
        <v>8</v>
      </c>
      <c r="B12" s="11" t="s">
        <v>149</v>
      </c>
      <c r="C12" s="24" t="s">
        <v>304</v>
      </c>
      <c r="D12" s="25">
        <v>70</v>
      </c>
      <c r="E12" s="14">
        <f t="shared" si="0"/>
        <v>70</v>
      </c>
      <c r="F12" s="16" t="s">
        <v>146</v>
      </c>
      <c r="G12" s="12" t="s">
        <v>305</v>
      </c>
      <c r="H12" s="12" t="s">
        <v>306</v>
      </c>
      <c r="I12" s="12" t="s">
        <v>307</v>
      </c>
      <c r="J12" s="9"/>
    </row>
    <row r="13" s="1" customFormat="1" ht="66" customHeight="1" spans="1:10">
      <c r="A13" s="10">
        <v>9</v>
      </c>
      <c r="B13" s="11" t="s">
        <v>149</v>
      </c>
      <c r="C13" s="20" t="s">
        <v>178</v>
      </c>
      <c r="D13" s="15">
        <v>72.78</v>
      </c>
      <c r="E13" s="14">
        <f t="shared" si="0"/>
        <v>72.78</v>
      </c>
      <c r="F13" s="12" t="s">
        <v>140</v>
      </c>
      <c r="G13" s="12" t="s">
        <v>299</v>
      </c>
      <c r="H13" s="12" t="s">
        <v>299</v>
      </c>
      <c r="I13" s="12" t="s">
        <v>300</v>
      </c>
      <c r="J13" s="9"/>
    </row>
    <row r="14" s="1" customFormat="1" ht="32" customHeight="1" spans="1:10">
      <c r="A14" s="6" t="s">
        <v>308</v>
      </c>
      <c r="B14" s="7"/>
      <c r="C14" s="8"/>
      <c r="D14" s="19"/>
      <c r="E14" s="19"/>
      <c r="F14" s="16"/>
      <c r="G14" s="12"/>
      <c r="H14" s="12"/>
      <c r="I14" s="31"/>
      <c r="J14" s="9"/>
    </row>
    <row r="15" s="1" customFormat="1" ht="47" customHeight="1" spans="1:10">
      <c r="A15" s="14">
        <v>1</v>
      </c>
      <c r="B15" s="11" t="s">
        <v>149</v>
      </c>
      <c r="C15" s="26" t="s">
        <v>183</v>
      </c>
      <c r="D15" s="13">
        <v>1500</v>
      </c>
      <c r="E15" s="13">
        <v>1500</v>
      </c>
      <c r="F15" s="27" t="s">
        <v>186</v>
      </c>
      <c r="G15" s="12" t="s">
        <v>309</v>
      </c>
      <c r="H15" s="12" t="s">
        <v>309</v>
      </c>
      <c r="I15" s="14" t="s">
        <v>310</v>
      </c>
      <c r="J15" s="31"/>
    </row>
    <row r="16" s="1" customFormat="1" ht="48" customHeight="1" spans="1:10">
      <c r="A16" s="14">
        <v>2</v>
      </c>
      <c r="B16" s="11" t="s">
        <v>149</v>
      </c>
      <c r="C16" s="28" t="s">
        <v>189</v>
      </c>
      <c r="D16" s="13">
        <v>129.97</v>
      </c>
      <c r="E16" s="13">
        <v>129.97</v>
      </c>
      <c r="F16" s="29" t="s">
        <v>186</v>
      </c>
      <c r="G16" s="30" t="s">
        <v>311</v>
      </c>
      <c r="H16" s="30" t="s">
        <v>311</v>
      </c>
      <c r="I16" s="14" t="s">
        <v>312</v>
      </c>
      <c r="J16" s="31"/>
    </row>
    <row r="17" s="1" customFormat="1" ht="80" customHeight="1" spans="1:10">
      <c r="A17" s="14">
        <v>3</v>
      </c>
      <c r="B17" s="13" t="s">
        <v>149</v>
      </c>
      <c r="C17" s="10" t="s">
        <v>194</v>
      </c>
      <c r="D17" s="19">
        <v>150</v>
      </c>
      <c r="E17" s="19">
        <v>150</v>
      </c>
      <c r="F17" s="28" t="s">
        <v>197</v>
      </c>
      <c r="G17" s="30" t="s">
        <v>313</v>
      </c>
      <c r="H17" s="30" t="s">
        <v>313</v>
      </c>
      <c r="I17" s="14" t="s">
        <v>314</v>
      </c>
      <c r="J17" s="31"/>
    </row>
    <row r="18" s="1" customFormat="1" ht="51" customHeight="1" spans="1:10">
      <c r="A18" s="14">
        <v>4</v>
      </c>
      <c r="B18" s="13" t="s">
        <v>149</v>
      </c>
      <c r="C18" s="10" t="s">
        <v>200</v>
      </c>
      <c r="D18" s="19">
        <v>440.59</v>
      </c>
      <c r="E18" s="19">
        <v>440.59</v>
      </c>
      <c r="F18" s="28" t="s">
        <v>197</v>
      </c>
      <c r="G18" s="30" t="s">
        <v>315</v>
      </c>
      <c r="H18" s="30" t="s">
        <v>315</v>
      </c>
      <c r="I18" s="14" t="s">
        <v>316</v>
      </c>
      <c r="J18" s="32"/>
    </row>
    <row r="19" s="1" customFormat="1" ht="72" customHeight="1" spans="1:10">
      <c r="A19" s="14">
        <v>5</v>
      </c>
      <c r="B19" s="13" t="s">
        <v>149</v>
      </c>
      <c r="C19" s="10" t="s">
        <v>204</v>
      </c>
      <c r="D19" s="19">
        <v>190</v>
      </c>
      <c r="E19" s="19">
        <v>190</v>
      </c>
      <c r="F19" s="28" t="s">
        <v>197</v>
      </c>
      <c r="G19" s="30" t="s">
        <v>313</v>
      </c>
      <c r="H19" s="30" t="s">
        <v>313</v>
      </c>
      <c r="I19" s="14" t="s">
        <v>314</v>
      </c>
      <c r="J19" s="32"/>
    </row>
    <row r="20" s="1" customFormat="1" ht="52" customHeight="1" spans="1:10">
      <c r="A20" s="14">
        <v>6</v>
      </c>
      <c r="B20" s="13" t="s">
        <v>149</v>
      </c>
      <c r="C20" s="10" t="s">
        <v>207</v>
      </c>
      <c r="D20" s="19">
        <v>333.53</v>
      </c>
      <c r="E20" s="19">
        <v>333.53</v>
      </c>
      <c r="F20" s="28" t="s">
        <v>197</v>
      </c>
      <c r="G20" s="31" t="s">
        <v>317</v>
      </c>
      <c r="H20" s="31" t="s">
        <v>317</v>
      </c>
      <c r="I20" s="31" t="s">
        <v>318</v>
      </c>
      <c r="J20" s="32"/>
    </row>
    <row r="21" s="1" customFormat="1" ht="51" customHeight="1" spans="1:10">
      <c r="A21" s="14">
        <v>7</v>
      </c>
      <c r="B21" s="13" t="s">
        <v>149</v>
      </c>
      <c r="C21" s="10" t="s">
        <v>210</v>
      </c>
      <c r="D21" s="19">
        <v>161.12</v>
      </c>
      <c r="E21" s="19">
        <v>161.12</v>
      </c>
      <c r="F21" s="28" t="s">
        <v>197</v>
      </c>
      <c r="G21" s="31" t="s">
        <v>319</v>
      </c>
      <c r="H21" s="31" t="s">
        <v>319</v>
      </c>
      <c r="I21" s="31" t="s">
        <v>320</v>
      </c>
      <c r="J21" s="32"/>
    </row>
    <row r="22" s="1" customFormat="1" ht="48" customHeight="1" spans="1:10">
      <c r="A22" s="14">
        <v>8</v>
      </c>
      <c r="B22" s="11" t="s">
        <v>149</v>
      </c>
      <c r="C22" s="26" t="s">
        <v>213</v>
      </c>
      <c r="D22" s="13">
        <v>242.72</v>
      </c>
      <c r="E22" s="14">
        <f>D22</f>
        <v>242.72</v>
      </c>
      <c r="F22" s="12" t="s">
        <v>140</v>
      </c>
      <c r="G22" s="12" t="s">
        <v>321</v>
      </c>
      <c r="H22" s="12" t="s">
        <v>321</v>
      </c>
      <c r="I22" s="14" t="s">
        <v>322</v>
      </c>
      <c r="J22" s="31"/>
    </row>
    <row r="23" s="1" customFormat="1" ht="25" customHeight="1" spans="1:10">
      <c r="A23" s="6" t="s">
        <v>323</v>
      </c>
      <c r="B23" s="7"/>
      <c r="C23" s="8"/>
      <c r="D23" s="32"/>
      <c r="E23" s="32"/>
      <c r="F23" s="32"/>
      <c r="G23" s="32"/>
      <c r="H23" s="32"/>
      <c r="I23" s="32"/>
      <c r="J23" s="32"/>
    </row>
    <row r="24" s="1" customFormat="1" ht="40" customHeight="1" spans="1:10">
      <c r="A24" s="14">
        <v>1</v>
      </c>
      <c r="B24" s="13" t="s">
        <v>149</v>
      </c>
      <c r="C24" s="12" t="s">
        <v>218</v>
      </c>
      <c r="D24" s="33">
        <v>1813.73</v>
      </c>
      <c r="E24" s="33">
        <v>1813.73</v>
      </c>
      <c r="F24" s="16" t="s">
        <v>140</v>
      </c>
      <c r="G24" s="30" t="s">
        <v>324</v>
      </c>
      <c r="H24" s="30" t="s">
        <v>324</v>
      </c>
      <c r="I24" s="35" t="s">
        <v>325</v>
      </c>
      <c r="J24" s="32"/>
    </row>
    <row r="25" s="1" customFormat="1" ht="56" customHeight="1" spans="1:10">
      <c r="A25" s="14">
        <v>2</v>
      </c>
      <c r="B25" s="13" t="s">
        <v>149</v>
      </c>
      <c r="C25" s="12" t="s">
        <v>222</v>
      </c>
      <c r="D25" s="12">
        <v>1502.82</v>
      </c>
      <c r="E25" s="12">
        <v>1502.82</v>
      </c>
      <c r="F25" s="16" t="s">
        <v>140</v>
      </c>
      <c r="G25" s="30" t="s">
        <v>311</v>
      </c>
      <c r="H25" s="30" t="s">
        <v>311</v>
      </c>
      <c r="I25" s="30" t="s">
        <v>322</v>
      </c>
      <c r="J25" s="32"/>
    </row>
    <row r="26" s="1" customFormat="1" ht="48" customHeight="1" spans="1:10">
      <c r="A26" s="14">
        <v>3</v>
      </c>
      <c r="B26" s="13" t="s">
        <v>149</v>
      </c>
      <c r="C26" s="12" t="s">
        <v>226</v>
      </c>
      <c r="D26" s="12">
        <v>1061.52</v>
      </c>
      <c r="E26" s="12">
        <v>1061.52</v>
      </c>
      <c r="F26" s="16" t="s">
        <v>140</v>
      </c>
      <c r="G26" s="30" t="s">
        <v>311</v>
      </c>
      <c r="H26" s="30" t="s">
        <v>311</v>
      </c>
      <c r="I26" s="30" t="s">
        <v>322</v>
      </c>
      <c r="J26" s="32"/>
    </row>
    <row r="27" s="1" customFormat="1" ht="41" customHeight="1" spans="1:10">
      <c r="A27" s="14">
        <v>4</v>
      </c>
      <c r="B27" s="13" t="s">
        <v>149</v>
      </c>
      <c r="C27" s="12" t="s">
        <v>231</v>
      </c>
      <c r="D27" s="12">
        <v>2629.39</v>
      </c>
      <c r="E27" s="12">
        <v>2629.39</v>
      </c>
      <c r="F27" s="16" t="s">
        <v>140</v>
      </c>
      <c r="G27" s="30" t="s">
        <v>311</v>
      </c>
      <c r="H27" s="30" t="s">
        <v>311</v>
      </c>
      <c r="I27" s="30" t="s">
        <v>326</v>
      </c>
      <c r="J27" s="32"/>
    </row>
    <row r="28" s="1" customFormat="1" ht="25" customHeight="1" spans="1:10">
      <c r="A28" s="6" t="s">
        <v>327</v>
      </c>
      <c r="B28" s="7"/>
      <c r="C28" s="8"/>
      <c r="D28" s="32"/>
      <c r="E28" s="32"/>
      <c r="F28" s="32"/>
      <c r="G28" s="32"/>
      <c r="H28" s="32"/>
      <c r="I28" s="32"/>
      <c r="J28" s="32"/>
    </row>
    <row r="29" s="1" customFormat="1" ht="40" customHeight="1" spans="1:10">
      <c r="A29" s="34">
        <v>1</v>
      </c>
      <c r="B29" s="24" t="s">
        <v>149</v>
      </c>
      <c r="C29" s="24" t="s">
        <v>235</v>
      </c>
      <c r="D29" s="35">
        <v>1435.47</v>
      </c>
      <c r="E29" s="35">
        <v>1435.47</v>
      </c>
      <c r="F29" s="35" t="s">
        <v>140</v>
      </c>
      <c r="G29" s="35" t="s">
        <v>328</v>
      </c>
      <c r="H29" s="36" t="s">
        <v>328</v>
      </c>
      <c r="I29" s="35" t="s">
        <v>329</v>
      </c>
      <c r="J29" s="38"/>
    </row>
    <row r="30" ht="51" customHeight="1" spans="1:10">
      <c r="A30" s="35">
        <v>2</v>
      </c>
      <c r="B30" s="35" t="s">
        <v>149</v>
      </c>
      <c r="C30" s="35" t="s">
        <v>239</v>
      </c>
      <c r="D30" s="35">
        <v>793.82</v>
      </c>
      <c r="E30" s="35">
        <v>793.82</v>
      </c>
      <c r="F30" s="35" t="s">
        <v>140</v>
      </c>
      <c r="G30" s="37" t="s">
        <v>290</v>
      </c>
      <c r="H30" s="37" t="s">
        <v>290</v>
      </c>
      <c r="I30" s="37" t="s">
        <v>330</v>
      </c>
      <c r="J30" s="32"/>
    </row>
  </sheetData>
  <mergeCells count="6">
    <mergeCell ref="A1:B1"/>
    <mergeCell ref="A2:J2"/>
    <mergeCell ref="A4:C4"/>
    <mergeCell ref="A14:C14"/>
    <mergeCell ref="A23:C23"/>
    <mergeCell ref="A28:C28"/>
  </mergeCells>
  <pageMargins left="0.75" right="0.75" top="1" bottom="1" header="0.5" footer="0.5"/>
  <pageSetup paperSize="9" scale="56"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vt:i4>
      </vt:variant>
    </vt:vector>
  </HeadingPairs>
  <TitlesOfParts>
    <vt:vector size="4" baseType="lpstr">
      <vt:lpstr>1资金来源</vt:lpstr>
      <vt:lpstr>2明细表</vt:lpstr>
      <vt:lpstr>3示范县统计表</vt:lpstr>
      <vt:lpstr>4项目资产后续管理统计表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棟棟</cp:lastModifiedBy>
  <cp:revision>0</cp:revision>
  <dcterms:created xsi:type="dcterms:W3CDTF">2022-05-16T22:13:00Z</dcterms:created>
  <dcterms:modified xsi:type="dcterms:W3CDTF">2025-07-26T03:35:21Z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3E3A760BF82F4BA99F5A7720F4ACF81F_13</vt:lpwstr>
  </property>
  <property fmtid="{D5CDD505-2E9C-101B-9397-08002B2CF9AE}" pid="3" name="KSOProductBuildVer">
    <vt:lpwstr>2052-12.1.0.21915</vt:lpwstr>
  </property>
  <property fmtid="{D5CDD505-2E9C-101B-9397-08002B2CF9AE}" pid="4" name="KSOReadingLayout">
    <vt:bool>true</vt:bool>
  </property>
</Properties>
</file>