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明细表" sheetId="28" r:id="rId1"/>
  </sheets>
  <definedNames>
    <definedName name="_xlnm._FilterDatabase" localSheetId="0" hidden="1">'2明细表'!$A$1:$AK$38</definedName>
    <definedName name="_xlnm.Print_Titles" localSheetId="0">'2明细表'!$3:$5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<sst xmlns="http://schemas.openxmlformats.org/spreadsheetml/2006/main" count="315" uniqueCount="179">
  <si>
    <t>昌都市丁青县2024年财政衔接推进乡村振兴补助资金实施方案（全年）</t>
  </si>
  <si>
    <t>填报单位：西藏自治区丁青县乡村振兴局</t>
  </si>
  <si>
    <t>金额单位：万元</t>
  </si>
  <si>
    <t>序号</t>
  </si>
  <si>
    <t>县（区)、乡（镇）名称</t>
  </si>
  <si>
    <t>项目名称</t>
  </si>
  <si>
    <t>建设地点（所在乡村名）</t>
  </si>
  <si>
    <t>项目建设内容</t>
  </si>
  <si>
    <t>项目性质      （新建或续建）</t>
  </si>
  <si>
    <t>项目主管部门</t>
  </si>
  <si>
    <t>项目                            责任人及联系电话</t>
  </si>
  <si>
    <t xml:space="preserve">项目                                开工时间     </t>
  </si>
  <si>
    <t xml:space="preserve">预计                                   竣工时间    </t>
  </si>
  <si>
    <t>财政衔接推进乡村振兴补助资金来源及金额</t>
  </si>
  <si>
    <t>投资计划(万元)</t>
  </si>
  <si>
    <t>项目预计年均实现收益                           （万元）</t>
  </si>
  <si>
    <t>项目受益群众户                        (户)</t>
  </si>
  <si>
    <t>项目受益群众人数                       (人)</t>
  </si>
  <si>
    <t>其中</t>
  </si>
  <si>
    <t>备注</t>
  </si>
  <si>
    <t>现阶段进展情况（包括：已完工、已开工、已开标未开工、已挂网、待挂网、待下概批、未完成前期工作）</t>
  </si>
  <si>
    <t>整合资金                              支出金额                                     （万元）</t>
  </si>
  <si>
    <t>其中中央财政衔接资金                              支出金额                                     （万元）</t>
  </si>
  <si>
    <t>其中自治区财政衔接资金                              支出金额                                     （万元）</t>
  </si>
  <si>
    <t>项目                    个数</t>
  </si>
  <si>
    <t>产业项目分类。1.种植类、2养殖类、3.加工类、4商贸流通类、5乡村旅游类、6.产业配套基础设施类、7其他</t>
  </si>
  <si>
    <t>基础设施分类。1.水利、2.电力、3.交通、4.通讯网络、5.危房改造、6.其他</t>
  </si>
  <si>
    <t>宜居宜业和美乡村建设。1.宜居宜业和美村、2.人居环境整治项目、3新风貌</t>
  </si>
  <si>
    <t>搬迁后扶类。1.易地搬迁、2。抵边搬迁、3.三岩搬迁、4.极高海拔搬迁</t>
  </si>
  <si>
    <t>其他资金项目。1.以工代赈、2.少数民族发展</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</si>
  <si>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</si>
  <si>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</si>
  <si>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</si>
  <si>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</si>
  <si>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</si>
  <si>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</si>
  <si>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</si>
  <si>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</si>
  <si>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</si>
  <si>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</si>
  <si>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                  资金                （含整合资金）</t>
  </si>
  <si>
    <t>受益脱贫户数（含监测对象）</t>
  </si>
  <si>
    <t>受益脱贫人数（含监测对象）</t>
  </si>
  <si>
    <t>行次</t>
  </si>
  <si>
    <t>一、丁青县（25）</t>
  </si>
  <si>
    <t>(一)生产发展类（含产业基础设施配套类）（9）</t>
  </si>
  <si>
    <t>丁青县丁青镇</t>
  </si>
  <si>
    <t>丁青县布托温泉乡村康养项目</t>
  </si>
  <si>
    <t>丁青县丁青镇布托村</t>
  </si>
  <si>
    <t>主要建设内容为1座3187.72平米的温泉中心，9座疗养池馆(每座36.81平米)以及室外附属配套工程等。可行性：项目建设符合各项政策及发展规划，受到领导的高度重视以及群众的积极参与，项目建设的资金筹措有保障，基础环境条件符合项目建设需要，周边环境条件可行。必要性：落实自治区“旅游振兴”推动西藏高质量发展战略的重要支撑，是推动丁青县经济发展的需要，构建现代经济的客观要求。是完善景区基础设施，打造区域精品旅游的根本保障，是改善区域百姓生活条件的重要保障。
受益群众：带动项目受益群众户40户，88人，其中受益脱贫户数14户26人，运营主体：丁青县丁青镇布托村布托村经济合作社</t>
  </si>
  <si>
    <t>新建</t>
  </si>
  <si>
    <t>丁青县文化和旅游局</t>
  </si>
  <si>
    <t>次旺索朗17789956776</t>
  </si>
  <si>
    <t>2024年12月底</t>
  </si>
  <si>
    <t>中央衔接资金巩固衔接任务1891万元，自治区衔接资金巩固衔接任务604万元</t>
  </si>
  <si>
    <t>40</t>
  </si>
  <si>
    <t>经营性产业项目</t>
  </si>
  <si>
    <t>待挂网</t>
  </si>
  <si>
    <t>丁青县色扎乡</t>
  </si>
  <si>
    <t>丁青县色扎乡农贸市场及快递物流站点项目</t>
  </si>
  <si>
    <t>建设内容：新建色扎乡农贸市场及快递物流站点建筑面积1017.70m²等相关的附属工程。可行性：建设农副产品的综合交易市场，扩大交易规模，可以把千家万户分散的小生产组织起来，引导农民按照市场需求调整种养结构，发展跨区域甚至面向全国的大生产，逐步形成区域化、产业化、规模化的商品生产基地，增加农民收入。必要性：由于当前市场拥挤、局面分散导致农副产品流通基础设施严重滞后，农副产品不能完全实现其潜在价值。受益群众：带动项目受益群众户1882户12733人，其中脱贫人口564户3819人，经营项目主体：丁青县色扎乡人民政府</t>
  </si>
  <si>
    <t>丁青县乡村振兴局</t>
  </si>
  <si>
    <t>斯朗多加13989054166</t>
  </si>
  <si>
    <t>中央衔接资金巩固衔接任务151.34万元，自治区衔接资金巩固衔接任务30.18万元，自治区衔接资金少数民族发展任务328万元</t>
  </si>
  <si>
    <t>丁青县协雄乡</t>
  </si>
  <si>
    <t>丁青县雅江雪牛繁育基地</t>
  </si>
  <si>
    <t>本项目主要建设内容主要包含牛舍改造、综合用房改造、消毒池、犏奶牛采购200头、雅江雪牛犊牛采购200头、饲料采购及设备采购等内容。可行性：县级及市级领导重视、政策支持；项目具有良好的基础条件；项目具有强烈的社会认同感，群众接受率高。项目建设能调高本地牦牛的品质和产量，具有明显的现实意义。必要性：保护牦牛遗传资源，提高其品种质量、促使牧业产业化集约经营的发展、能进一步巩固脱贫成果、可以调整农业产业结构和推进农牧业产业化进程；可以带动当地低收入群众40户150人，年户均增收5000元以上。
受益群众：带动项目受益群众户40户150人，其中脱贫人口12户45人，运营主体：丁青县协雄乡协麦村奶牛养殖农牧民专业合作社（预计收益20万元，）</t>
  </si>
  <si>
    <t>丁青县农业农村局</t>
  </si>
  <si>
    <t>晋美13989957006</t>
  </si>
  <si>
    <t>中央衔接资金少数民族发展任务604万元,自治区衔接资金巩固衔接任务384.5万元。</t>
  </si>
  <si>
    <t>丁青县</t>
  </si>
  <si>
    <t>丁青县青稞种子精选厂房挡土墙工程</t>
  </si>
  <si>
    <t>丁青县产业园区</t>
  </si>
  <si>
    <t>建设内容：新建H=4.0米衡重式挡土墙57米，H=6.0米衡重式挡土墙87米,混凝土截水沟150米等附属设施。可行性：县级领导高度重视加工厂相关工作；项目具有良好的基础条件；项目实施单位技术经验丰富。必要性：可以保障种子站安全生产，辅助的种子精选厂推进“种子工程”、优质农作物生产基地可持续发展、可以保证种子质量维护种子市场健康发展。项目可以提供约240工日，可以提高本地群众增收4.8万元。
受益群众：带动项目受益群众户58户240人，其中脱贫人口17户72人，运营单位：丁青县如藏种子加工农民专业合作社</t>
  </si>
  <si>
    <t>中央衔接资金巩固衔接任务100万元,自治区衔接资金巩固衔接任务57.54万元</t>
  </si>
  <si>
    <t>产业配套基础设施项目。</t>
  </si>
  <si>
    <t>待开工</t>
  </si>
  <si>
    <t>收购改造丁青县兄弟定点饲养屠宰厂项目</t>
  </si>
  <si>
    <t>丁青县协雄乡朗通村</t>
  </si>
  <si>
    <t>建设内容：收购屠宰场，设备改造提升,可行性和必要性：为了从根本上治理环境污染，防止私屠乱宰、乱收屠宰费用，规范丁青的生鲜肉市场，保证让当地百姓吃上放心肉、新鲜肉。受益群众：带动项目受益群众户57户285人，其中脱贫人口17户85人
经营项目主体：昌都市丁青县康琼蔚蓝肉食品有限公司（预计收益5万）</t>
  </si>
  <si>
    <t>续建</t>
  </si>
  <si>
    <t>丁青县国有资产监督管理委员会</t>
  </si>
  <si>
    <t>陈涛18208081200</t>
  </si>
  <si>
    <t>中央衔接资金巩固衔接任务280万元</t>
  </si>
  <si>
    <t>丁青县2024年人畜分离项目</t>
  </si>
  <si>
    <t>涉及丁青县12个乡（镇）</t>
  </si>
  <si>
    <t>。建设内容：为全县1000户实施分散式牛栏、牛棚圈舍建设等，以农牧户自行建设改造提升为主，主要采取土木、石木、砖混、钢架结构等（建设牛棚、牛栏圈舍根据农牧户牲畜存栏基础计算）。本次实施1000户均为分散式圈舍改造，项目实施后，将提升当地农牧民人居环境。可行性：根据自治区农村人居环境整治工作领导小组办公室关于印发《西藏自治区人畜分离实施方案(试行)》的通知，为扎实推进农村人居环境整治，切实改善村庄院落环境卫生,减少人畜共患病发生，转变农牧业经营方式。必要性：目前，农村传统的生产与生活方式造成的环境污染日益加重，对卫生环境的意识不强，出现人畜混居现象，容易照成造成疾病的滋生。</t>
  </si>
  <si>
    <t xml:space="preserve">丁青县乡村振兴局  </t>
  </si>
  <si>
    <t>2024年10月底</t>
  </si>
  <si>
    <t>中央衔接资金巩固衔接任务1000万元</t>
  </si>
  <si>
    <t xml:space="preserve">   </t>
  </si>
  <si>
    <t>到户项目</t>
  </si>
  <si>
    <t>丁青县巴达乡仓达仓乳制品加工厂项目</t>
  </si>
  <si>
    <t>丁青县巴达乡</t>
  </si>
  <si>
    <t>建设内容：本项目主要建设内容在巴达乡仓达仓乳制品加工厂新建厂房1座，建筑面积395.19平方米，新建管理用房1座，建筑面积282.20平方米（包含各种手工艺作坊等功能性用房）配套附属设施工程；购置小型乳制品加工系统、酥油加工设备等设备21台（套)。着开辟高端消费市场，能有效的发展地区经济；项目建设具有良好的实施基础条件。必要性：带动丁青县牦牛养殖业发展，提高牧民收入；带动丁青县牧区就业，提升牧区经济社会发展；是创新乡村振兴模式、助推丁青全面小康；是消费者追求“三高四无五零”天然乳品的需要；促进推广乳业发展高端牦牛乳制品；可以促使藏区凝聚民心和社会长治久安。增加就业机会，推动再就业，可提供牦牛养殖放牧、牦牛乳收购、产品加工与技术服务等带动受益群众7户26人。
可行性：政府相关部门大力支持为本项目提供政策利好；项目本受益群众：带动项目受益群众户14户52人，其中脱贫人口5户16人，运营单位:丁青县仓达仓农民专业合作社（预计收益15万）</t>
  </si>
  <si>
    <t>中央衔接资金巩固衔接任务100万元，自治区衔接资金巩固衔接任务295.54万元</t>
  </si>
  <si>
    <t>丁青县养殖畜牧业农牧民专业合作社扶持村集体经济项目</t>
  </si>
  <si>
    <t>丁青县甘岩乡布堆村</t>
  </si>
  <si>
    <t>建设内容70万扶持资金，其中55万元用于购买牦牛，每头1万元，5.025万元用于生产设施建设，7.225万元用于购买饲料等。可行性：政府相关部门大力支持为本项目提供政策利好；项目本着开辟高端消费市场，能有效的发展地区经济；项目建设具有良好的实施基础条件。必要性：带动丁青县养殖业发展，提高牧民收入；带动丁青县牧区就业，提升牧区经济社会发展；是创新乡村振兴模式、助推丁青全面小康；是消费者追求“三高四无五零”天然乳品的需要；促进推广乳业发展高端牦牛乳制品；可以促使藏区凝聚民心和社会长治久安。
受益群众：带动项目受益群众户50户194人，其中脱贫人口15户58人，运营单位:丁青县养殖畜牧业农牧民专业合作社</t>
  </si>
  <si>
    <t>丁青县县委组织部</t>
  </si>
  <si>
    <t>刘庆</t>
  </si>
  <si>
    <t>中央财政扶持发展新型农村集体经济资金70万元</t>
  </si>
  <si>
    <t>丁青县2024年第二批人畜分离项目</t>
  </si>
  <si>
    <t>建设内容：为全县100户实施分散式牛栏、牛棚圈舍建设等，以农牧户自行建设改造提升为主，主要采取土木、石木、砖混、钢架结构等（建设牛棚、牛栏圈舍根据农牧户牲畜存栏基础计算）。本次实施100户均为分散式圈舍改造，项目实施后，将提升当地农牧民人居环境。可行性：根据自治区农村人居环境整治工作领导小组办公室关于印发《西藏自治区人畜分离实施方案(试行)》的通知，为扎实推进农村人居环境整治，切实改善村庄院落环境卫生,减少人畜共患病发生，转变农牧业经营方式。必要性：目前，农村传统的生产与生活方式造成的环境污染日益加重，对卫生环境的意识不强，出现人畜混居现象，容易照成造成疾病的滋生。</t>
  </si>
  <si>
    <t>中央衔接资金少数民族发展任务69万元，县级衔接资金巩固衔接任务3.78万元</t>
  </si>
  <si>
    <t>二、小型公益性基础设施类（8个）</t>
  </si>
  <si>
    <t>1、水利类</t>
  </si>
  <si>
    <t>丁青县2024年第一批农村饮水巩固提升工程</t>
  </si>
  <si>
    <t>协雄乡、沙贡乡、色扎乡、觉恩乡、丁青镇、当堆乡、尺牍镇</t>
  </si>
  <si>
    <t>建设内容：新建取水建筑物15座，蓄水池39座，输水管道49159.29m,闸阀井136座，背水台108座，保温棚2座，防冻供水桩4座。可行性：供水区内对此饮水工程积极性高，村委会已召集村民代表开会商论，均支持工程建设意图，且同意工程完成后的管理模式，农村供水作为保障农村居民生存权和发展权最基本的条件，是提高农村居民健康与卫生水平的基本保障，有利于促进农村社会稳定、加快发展项目区农村经济发展， 是乡村振兴战略的重要基础条件，同时也是推进城乡融合发展的必然要求。必要性：我县部分地区冬季用水难，管道预埋挖深不够，某些原有水源点干枯，蓄水池储水量不够，裸露在地表的水管没有做保温措施，设备年久失修等。受益群众：建成后，可解决300多户约2000人左右群众的饮水安全问题。</t>
  </si>
  <si>
    <t>丁青县水利局</t>
  </si>
  <si>
    <t>何富生13618958846</t>
  </si>
  <si>
    <t>中央衔接资金巩固衔接任务304.43万元，自治区衔接资金巩固衔接任务576.37万元，市级衔接资金巩固衔接任务619.2万元</t>
  </si>
  <si>
    <t xml:space="preserve">丁青县木塔乡及布塔乡供水水质提升工程
</t>
  </si>
  <si>
    <t>丁青县木塔乡、布塔乡</t>
  </si>
  <si>
    <t>建设内容：新建规模为0.5m/h一体化净水设备5套，配套电气设施及引水管道。可行性：2022年11月水利部、生态环境部、国家疾病预防控制局、国家乡村振兴局联合印发了《关于开展农村供水水质提升专项行动的指导意见》（水农〔2022〕379号）。为贯彻落实文件精神，深入贯彻新发展理念，西藏自治区水利厅牵头在全区范围内摸查饮水水质问题，科学制定行动方案，开展市级、县级行政区农村供水水质提升专项行动方案工作。必要性：因存在工程建设标准较低、设备配备不全、水质安全保障不足、体制机制不完善等问题导致农村供水水质存在一定安全隐患。受益群众：项目实施后可解决提升113户、678人的饮水安全问题。</t>
  </si>
  <si>
    <t>中央衔接资金巩固衔接任务129.97万元</t>
  </si>
  <si>
    <t>2、交通类</t>
  </si>
  <si>
    <t>丁青县上依村至嘎塔乡8号桥梁工程</t>
  </si>
  <si>
    <t>嘎塔乡相扎村</t>
  </si>
  <si>
    <t>建设内容：工程新建1-16米小桥一座，全长28.02米。可行性：通过实施该桥梁有利于乡镇群众出行。必要性：上依村至嘎塔乡8号桥梁，是通往丁青县国道317线至嘎塔乡的主干道，连接嘎塔乡与国道、县城的唯一通道。受益群众：建成该项目能解决嘎塔乡122户702人的出行，改善当地群众的生产生活状况。</t>
  </si>
  <si>
    <t>丁青县交通运输局</t>
  </si>
  <si>
    <t>泽    成15889070809</t>
  </si>
  <si>
    <t>自治区衔接资金巩固衔接任务150万元，</t>
  </si>
  <si>
    <t>丁青县桑多乡桑多村6组达堆瓦果桥梁工程</t>
  </si>
  <si>
    <t>丁青县桑多乡桑多村</t>
  </si>
  <si>
    <t>建设内容：工程新建2-16米小桥一座，全长44.02米。可行性：通过实施该桥梁有利于该自然村群众出行。必要性：该桥梁是桑多乡桑多村6组达堆瓦果桥梁，6组群众出行极为困难。受益群众：建成该项目能解决桑多村6组26户224人的出行，改善当地群众的生产生活状况</t>
  </si>
  <si>
    <t>自治区衔接资金巩固衔接任务240.59万元，市级衔接资金巩固衔接任务200万元</t>
  </si>
  <si>
    <t>丁青县上依村至嘎塔乡9号桥梁工程</t>
  </si>
  <si>
    <t>建设内容：工程新建1-20米小桥一座，全长30米。可行性：通过实施该桥梁有利于乡镇群众出行。必要性：上依村至嘎塔乡9号桥梁，是通往丁青县国道317线至嘎塔乡的主干道，连接嘎塔乡与国道、县城的唯一通道。受益群众：建成该项目能解决嘎塔乡122户702人的出行，改善当地群众的生产生活状况。</t>
  </si>
  <si>
    <t>自治区衔接资金巩固衔接任务190万元，</t>
  </si>
  <si>
    <t>丁青县G317线岔口至热亚自然村公路工程</t>
  </si>
  <si>
    <t>建设内容：新建3.96km砂石路。可行性：通过实施该道路有利于该自然村群众出行。必要性：热亚自然村公路截至目前未修建，百姓出行极为困难。受益群众：建成该项目能解决热亚自然村28户126人的出行，改善当地群众的生产生活状况</t>
  </si>
  <si>
    <t>中央衔接资金以工代赈任务296万元；市级衔接资金巩固衔接任务37.53万元</t>
  </si>
  <si>
    <t>丁青县巴达乡安置区桥梁工程</t>
  </si>
  <si>
    <t>建设内容：新建1-13米桥梁一座。可行性：通过实施该桥梁有利于巴达乡3个建制村群众出行。必要性：巴达乡安置区桥梁，巴达乡达麦村、达堆村、格巴村通往乡政府、国道、县城的主要道路。受益群众：建成该项目能解决3个建制村130户457人的出行，改善当地群众的生产生活状况</t>
  </si>
  <si>
    <t>中央衔接资金以工代赈任务150万元，市级衔接资金巩固衔接任务11.12万元</t>
  </si>
  <si>
    <t>丁青县瓦隆牧场至317国道道路工程</t>
  </si>
  <si>
    <t>丁青县绒通村</t>
  </si>
  <si>
    <t>建设内容：项目建设内容包括：1、新建道路共1条，全长5.863公里，宽4.5米，采用碎石路面；2、新建交通安全指示标志24套；3、新建土边沟2180米；4、新建波形护栏1340米；5、新建1-8米预应力钢筋混凝土空心板小桥5座，1-1.5钢波纹管涵10座，盖板涵1座。必要性：截至目前，该道路，崎岖不平、蜿蜒盘旋，时常出现塌陷滑坡，使当地老百姓出行极为困难且安全隐患大。可行性：通过实施该道路有效解决了村民出行难的问题，保障了村民的出行安全。受益群众：建成该项目能解决65户375人的出行，改善当地群众的生产生活状况，保障了村民的出行安全。</t>
  </si>
  <si>
    <t>中央衔接资金巩固衔接任务239万元，县级衔接资金巩固衔接任务3.72万元</t>
  </si>
  <si>
    <t>总投资915.22万元，2024年度县级基本财力保障机制奖补资金解决672.5万元，各级财政推进乡村振兴补助资金解决242.72万元。</t>
  </si>
  <si>
    <t>三、美丽宜居示范村类（4个）</t>
  </si>
  <si>
    <t>丁青县丁青镇热昌村格仁组宜居宜业和美示范村</t>
  </si>
  <si>
    <t>丁青镇热昌村</t>
  </si>
  <si>
    <t>建设内容：新建室外公厕68.4平方米，庭院经济（大棚）20座，入户道路硬化3148.36平方米村主干道硬化2822.2平方米，绿化工程4174.56平方米，室外给排水工程1项（含室外给排水管道埋设、检查井、化粪池等附属构筑物，给水台51个，PP-RDN25管1831m，PP-RDN150管2223m，排水PVC-U DN100管1156m，d300钢筋混凝土管1800m，污水井150座，阀门井39座等内容），安装太阳能路灯30盏，新建19米小桥一座，成品勾臂式垃圾桶1个（3立方），沟盖板，路沿石等附属设施工程。可行性：为了不断完善农牧区基础设施，建设美丽宜居乡村；不断推进农牧业产业改造升级和提质增效，推进农业供给侧结构性改革；不断提升公共服务水平，完善社会保障体系。必要性：目前农村居民饮水质量和卫生状况难以保障；排水沟渠有不同程度的淤积，下雨天污水横流；农村道路建设滞后，严重影响农民出行；危旧房的存在影响村民日常安全生活。受益群众：项目的实施对当地51户331人的生活品质进行了提升，改善了生产生活的环境，从而提升当地居民的幸福感。</t>
  </si>
  <si>
    <t>中央衔接资金巩固衔接任务1454.73万元</t>
  </si>
  <si>
    <t>总投资1813.73万元，中央衔接资金巩固衔接任务1454.73万元，援藏资金解决359万元。</t>
  </si>
  <si>
    <t>丁青县觉恩乡麦日村宜居宜业和美示范村</t>
  </si>
  <si>
    <t>丁青县觉恩乡麦日村</t>
  </si>
  <si>
    <t>建设内容：基础设施服务配套，包括新建帐篷旅游营地1个，多格达自然村：安装太阳能路灯30盏、电力检修36户、入户道路832.55 m²、安装勾臂式垃圾箱4个；
洛通自然村：安装太阳能路灯30盏、电力检修65户、入户道路6533.23m²、勾臂式垃圾箱12个、村级道路硬化8651m²、圆形标志标牌10个、标线300 m²;
木琼达自然村：太阳能路灯30盏、电力检修6户、入户道路165.16 m²、勾臂式垃圾箱1个；
麦日旦达自然村：太阳能路灯30盏、电力检修65户、入户道路4887.42 m²、勾臂式垃圾箱13个；
体日卡自然村：太阳能路灯30盏、电力检修8户、入户道路1667.54m²、勾臂式垃圾箱1个。可行性：为了不断完善农牧区基础设施，建设美丽宜居乡村；不断推进农牧业产业改造升级和提质增效，推进农业供给侧结构性改革；不断提升公共服务水平，完善社会保障体系。必要性：西藏乡村振兴战略，以建设美丽宜居村庄为导向，以农村垃圾、污水治理和村容村貌提升为主攻方向，开展农村人居环境整治行动，全面提升农村人居环境质量。本项目的建设，一方面可以有效补齐农村基础设施短板，改善人居环境，另一方面依托资源禀赋，积极发展乡村旅游，建设美丽乡村，让农牧民真正得到实惠，建设家园。受益群众：项目的实施对当地93户434人的生活品质进行了提升，改善了生产生活的环境，从而提升当地居民的幸福感。</t>
  </si>
  <si>
    <t>中央衔接资金巩固衔接任务1133.82万元</t>
  </si>
  <si>
    <t>总投资1502.82万元，中央衔接资金巩固衔接任务1133.82万元，援藏资金解决369万元。</t>
  </si>
  <si>
    <t>丁青县觉恩乡金卡村宜居宜业和美示范村</t>
  </si>
  <si>
    <t>丁青县觉恩乡金卡村</t>
  </si>
  <si>
    <t>建设内容：徐麦自然村：蔬菜大棚11户、入户道路7424.30㎡、成品垃圾桶17.00个、勾臂垃圾箱3.00个、太阳能路灯30盏。
卡左自然村：蔬菜大棚11户、入户道路6936.38㎡、成品垃圾桶17.00个、勾臂垃圾箱5.00个、太阳能路灯30.00盏、新增变压器1台。可行性：本项目是一项社会福利公益性工程，是完善乡村群众生活基础设施，是当地乡村振兴所采取的一项具体措施。项目提升当地广大人民群众的身心健康，促进丁青县乡村振兴工作进步，加快社会经济协调发展，确保社会和谐安定具有重要意义。必要性：乡村振兴是美丽中国建设的重要组成部分，是建成小康社会的重大举措、是在生态文明建设全新理念指导下的一次农村综合变革、是顺应社会发展趋势的升级版的新农村建设。受益群众：项目的实施对当地76户192人的生活品质进行了提升，改善了生产生活的环境，从而提升当地居民的幸福感</t>
  </si>
  <si>
    <t>中央衔接资金巩固衔接任务743.52万元</t>
  </si>
  <si>
    <t xml:space="preserve">              </t>
  </si>
  <si>
    <t>总投资1061.52万元，中央衔接资金巩固衔接任务743.52万元，援藏资金解决318万元。</t>
  </si>
  <si>
    <t>丁青县桑多乡桑多村宜居宜业和美示范村</t>
  </si>
  <si>
    <t xml:space="preserve">建设内容：主要建设内容包括改造部分和配套市政工程及附属部分。其中：新建厕所建筑工程64.00㎡、新建厕所安装工程64.00m2、庭院经济（蔬菜大棚）600.00㎡（每户25㎡），配套工程及附属部分包括管网改造1项，成品一体化污水处理设施1套，挡土墙200米，房前屋后绿化2500平方米，垃圾收集点12套，太阳能路灯30套，村庄道路硬化21000平方米，入户道路3000平方米等其他配套附属设施。可行性：为了不断完善农牧区基础设施，建设美丽宜居乡村；不断推进农牧业产业改造升级和提质增效，推进农业供给侧结构性改革；不断提升公共服务水平，完善社会保障体系。必要性：项目建设有助于调整改善当地农业产业结构，人居环境的提升、美丽乡村的建设必将推动当地旅游产业发展：乡村旅游不但能促农增收，而且可以创造最大的就业岗位，有助于城乡、区域、经济、社会、人与自然统筹发展的催化产业。受益群众：项目的实施对当地79户216人的生活品质进行了提升，改善了生产生活的环境，从而提升当地居民的幸福感。                 </t>
  </si>
  <si>
    <t>中央衔接资金巩固衔接任务1745.3万元，自治区衔接资金巩固衔接任务414.09万元</t>
  </si>
  <si>
    <t>总投资2629.39万元，中央衔接资金巩固衔接任务1745.3万元，自治区衔接资金巩固衔接任务414.09万元，援藏资金解决470万元。</t>
  </si>
  <si>
    <t>四、人居环境整治类（2个）</t>
  </si>
  <si>
    <t>丁青县甘岩乡人居环境整治项目</t>
  </si>
  <si>
    <t>丁青县甘岩乡甘岩村</t>
  </si>
  <si>
    <t xml:space="preserve">建设内容：主要建设内容新建厕所一栋(64.26m²),16米桥梁一座，道路工程719米(砼路面384m砂石路335m),给水管网（DN150钢丝网骨架复合管487m）、污水管网（污水管主管HPDE( DN400):1778M;污水支管：DN100UPVC管2200m）、饮水工程（主管道：DN150PE管1615m，DN32PE管420m）、背水台23座等相关的附属工程。可行性：通过人居环境提升改造项目的实施，带动了广大农民积极参与实施，培养了新产业，增进了农村经济发展。村级基础设施和居住条件得到明显改善，农村文化、体育设施的不断完善，群众精神文化生活更加丰富。必要性：随着经济的发展，村民收入水平的不断提高，对生活质量的要求也与日俱增，其中环境质量改善和提高是提高生活质量和生活水平的最主要的内容。因此，人居环境的提升是促进乡镇“生产发展、生活宽裕、乡风文明、村容整洁、管理民主”的社会主义新农村建设目标的具体体现。受益群众：项目的实施对当地88户687人的生活品质进行了提升，改善了生产生活的环境，从而提升当地居民的幸福感。  </t>
  </si>
  <si>
    <t>中央衔接资金巩固衔接任务1055.86万元，自治区衔接资金巩固衔接任务38.22万元，县级衔接资金巩固衔接任务341.39万元</t>
  </si>
  <si>
    <t>丁青县色扎乡人居环境整治项目</t>
  </si>
  <si>
    <t xml:space="preserve">建设内容：其中道路工程1.391km，原有排水管道疏1970米及、新建排水沟2782米，微型消防站6套， 成品垃圾桶21个，勾臂垃圾箱2个等其他附属设施，可行性：项目的建设是一项保护环境，造福百姓、改善生活环境的重要工程。是建和谐社会、建设美丽新农村的需要。有助于居民居住环境的改善和生活质量的提高，改府完善基础设施的举措为城镇工程奠定了坚实的基础。因此，本项目的建设对于项目所在区域的环境保护、改善生活环境具有重要意义。必要性：色扎乡各居民点基础配套设施相对较差，组内目前只有供电、通讯设施；村内道路部主干道为混凝土道路，支路及入户均为土路，部分区域雨天无法出行，污水雨水随意排放，无给水管网，且很多户不能通车，西藏多风，组内长期风沙漫天。受益群众：项目的实施对当地177户812人的生活品质进行了提升，改善了生产生活的环境，从而提升当地居民的幸福感。  </t>
  </si>
  <si>
    <t>中央衔接资金巩固衔接任务564.71万元，县级衔接资金巩固衔接任务229.11万元</t>
  </si>
  <si>
    <t>五、其他类（2）</t>
  </si>
  <si>
    <t>丁青县2024年易地搬迁贷款贴息项目</t>
  </si>
  <si>
    <t>建设内容：丁青县2024年易地搬迁贷款贴息1640户，共计436.54万元。可行性：项目的实施，对改善农民的生产生活具有重要意义，合民心，顺民意，必将得到广大农民的支持。群众积极性高，项目实施具有良好的群众基础。必要性：因受其偏远的地理位置、恶劣的自然环境和长期堆积而成的种种社会与经济问题的制约，靠开发基本农田、建设经济林、发展养殖业等常规的扶贫开发措施，财力、物力投入很大，但实际扶贫效果并不理想</t>
  </si>
  <si>
    <t>丁青县财政局</t>
  </si>
  <si>
    <t>中央衔接资金巩固衔接任务436.54万元</t>
  </si>
  <si>
    <t>丁青县产业项目及小额信贷贴息项目</t>
  </si>
  <si>
    <t>建设内容：丁青县小额信贷贴息2021年及2023年共计494.15万元，产业项目贴息贷款2021年1.6万元。可行性：项目的实施，对改善农民的生产生活具有重要意义，合民心，顺民意，必将得到广大农民的支持。群众积极性高，项目实施具有良好的群众基础。必要性：因受其偏远的地理位置、恶劣的自然环境和长期堆积而成的种种社会与经济问题的制约，靠开发基本农田、建设经济林、发展养殖业等常规的扶贫开发措施，财力、物力投入很大，但实际扶贫效果并不理想。</t>
  </si>
  <si>
    <t>中央衔接资金巩固衔接任务495.75万元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</si>
</sst>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yyyy&quot;年&quot;m&quot;月&quot;d&quot;日&quot;;@"/>
    <numFmt numFmtId="178" formatCode="0.00_ "/>
    <numFmt numFmtId="179" formatCode="0_ "/>
    <numFmt numFmtId="180" formatCode="yyyy&quot;年&quot;m&quot;月&quot;;@"/>
    <numFmt numFmtId="181" formatCode="0.00_);\(0.00\)"/>
  </numFmts>
  <fonts count="41">
    <font>
      <sz val="11"/>
      <name val="宋体"/>
      <charset val="134"/>
    </font>
    <font>
      <b/>
      <sz val="11"/>
      <color rgb="FFFF0000"/>
      <name val="宋体"/>
      <charset val="134"/>
    </font>
    <font>
      <sz val="18"/>
      <name val="宋体"/>
      <charset val="134"/>
    </font>
    <font>
      <sz val="36"/>
      <name val="方正小标宋简体"/>
      <charset val="134"/>
    </font>
    <font>
      <sz val="18"/>
      <name val="Times New Roman"/>
      <charset val="0"/>
    </font>
    <font>
      <sz val="36"/>
      <name val="Times New Roman"/>
      <charset val="0"/>
    </font>
    <font>
      <b/>
      <sz val="11"/>
      <name val="宋体"/>
      <charset val="134"/>
    </font>
    <font>
      <sz val="11"/>
      <color theme="1"/>
      <name val="宋体"/>
      <charset val="134"/>
    </font>
    <font>
      <sz val="11"/>
      <name val="宋体"/>
      <charset val="134"/>
      <scheme val="minor"/>
    </font>
    <font>
      <sz val="11"/>
      <color indexed="8"/>
      <name val="宋体"/>
      <charset val="134"/>
    </font>
    <font>
      <sz val="12"/>
      <name val="宋体"/>
      <charset val="134"/>
      <scheme val="minor"/>
    </font>
    <font>
      <b/>
      <sz val="11"/>
      <color rgb="FFFF0000"/>
      <name val="宋体"/>
      <charset val="134"/>
      <scheme val="minor"/>
    </font>
    <font>
      <b/>
      <sz val="11"/>
      <color indexed="8"/>
      <name val="宋体"/>
      <charset val="134"/>
      <scheme val="minor"/>
    </font>
    <font>
      <sz val="11"/>
      <color rgb="FFFF0000"/>
      <name val="宋体"/>
      <charset val="134"/>
    </font>
    <font>
      <sz val="11"/>
      <color indexed="8"/>
      <name val="宋体"/>
      <charset val="134"/>
      <scheme val="minor"/>
    </font>
    <font>
      <b/>
      <sz val="11"/>
      <color indexed="8"/>
      <name val="宋体"/>
      <charset val="134"/>
    </font>
    <font>
      <sz val="11"/>
      <color theme="1"/>
      <name val="宋体"/>
      <charset val="134"/>
      <scheme val="minor"/>
    </font>
    <font>
      <sz val="11"/>
      <name val="仿宋"/>
      <charset val="134"/>
    </font>
    <font>
      <sz val="11"/>
      <color rgb="FF000000"/>
      <name val="宋体"/>
      <charset val="134"/>
    </font>
    <font>
      <u/>
      <sz val="11"/>
      <color rgb="FF0000FF"/>
      <name val="宋体"/>
      <charset val="134"/>
    </font>
    <font>
      <u/>
      <sz val="11"/>
      <color rgb="FF80008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rgb="FF000000"/>
      <name val="Tahoma"/>
      <charset val="134"/>
    </font>
    <font>
      <sz val="10"/>
      <name val="Arial"/>
      <charset val="134"/>
    </font>
    <font>
      <sz val="12"/>
      <name val="宋体"/>
      <charset val="134"/>
    </font>
    <font>
      <sz val="12"/>
      <name val="Times New Roman"/>
      <charset val="134"/>
    </font>
    <font>
      <sz val="11"/>
      <color indexed="63"/>
      <name val="宋体"/>
      <charset val="134"/>
    </font>
  </fonts>
  <fills count="3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75">
    <xf numFmtId="0" fontId="0" fillId="0" borderId="0">
      <alignment vertical="center"/>
    </xf>
    <xf numFmtId="43" fontId="18" fillId="0" borderId="0">
      <alignment vertical="top"/>
      <protection locked="0"/>
    </xf>
    <xf numFmtId="176" fontId="18" fillId="0" borderId="0" applyProtection="0">
      <alignment vertical="center"/>
    </xf>
    <xf numFmtId="9" fontId="18" fillId="0" borderId="0" applyProtection="0">
      <alignment vertical="center"/>
    </xf>
    <xf numFmtId="41" fontId="18" fillId="0" borderId="0" applyProtection="0">
      <alignment vertical="center"/>
    </xf>
    <xf numFmtId="42" fontId="18" fillId="0" borderId="0" applyProtection="0">
      <alignment vertical="center"/>
    </xf>
    <xf numFmtId="0" fontId="19" fillId="0" borderId="0" applyProtection="0">
      <alignment vertical="center"/>
    </xf>
    <xf numFmtId="0" fontId="20" fillId="0" borderId="0" applyProtection="0">
      <alignment vertical="center"/>
    </xf>
    <xf numFmtId="0" fontId="18" fillId="5" borderId="6" applyProtection="0">
      <alignment vertical="center"/>
    </xf>
    <xf numFmtId="0" fontId="13" fillId="0" borderId="0" applyProtection="0">
      <alignment vertical="center"/>
    </xf>
    <xf numFmtId="0" fontId="21" fillId="0" borderId="0" applyProtection="0">
      <alignment vertical="center"/>
    </xf>
    <xf numFmtId="0" fontId="22" fillId="0" borderId="0" applyProtection="0">
      <alignment vertical="center"/>
    </xf>
    <xf numFmtId="0" fontId="23" fillId="0" borderId="7" applyProtection="0">
      <alignment vertical="center"/>
    </xf>
    <xf numFmtId="0" fontId="24" fillId="0" borderId="7" applyProtection="0">
      <alignment vertical="center"/>
    </xf>
    <xf numFmtId="0" fontId="25" fillId="0" borderId="8" applyProtection="0">
      <alignment vertical="center"/>
    </xf>
    <xf numFmtId="0" fontId="25" fillId="0" borderId="0" applyProtection="0">
      <alignment vertical="center"/>
    </xf>
    <xf numFmtId="0" fontId="26" fillId="6" borderId="9" applyProtection="0">
      <alignment vertical="center"/>
    </xf>
    <xf numFmtId="0" fontId="27" fillId="7" borderId="10" applyProtection="0">
      <alignment vertical="center"/>
    </xf>
    <xf numFmtId="0" fontId="28" fillId="7" borderId="9" applyProtection="0">
      <alignment vertical="center"/>
    </xf>
    <xf numFmtId="0" fontId="29" fillId="8" borderId="11" applyProtection="0">
      <alignment vertical="center"/>
    </xf>
    <xf numFmtId="0" fontId="30" fillId="0" borderId="12" applyProtection="0">
      <alignment vertical="center"/>
    </xf>
    <xf numFmtId="0" fontId="31" fillId="0" borderId="13" applyProtection="0">
      <alignment vertical="center"/>
    </xf>
    <xf numFmtId="0" fontId="32" fillId="9" borderId="0" applyProtection="0">
      <alignment vertical="center"/>
    </xf>
    <xf numFmtId="0" fontId="33" fillId="10" borderId="0" applyProtection="0">
      <alignment vertical="center"/>
    </xf>
    <xf numFmtId="0" fontId="34" fillId="11" borderId="0" applyProtection="0">
      <alignment vertical="center"/>
    </xf>
    <xf numFmtId="0" fontId="35" fillId="12" borderId="0" applyProtection="0">
      <alignment vertical="center"/>
    </xf>
    <xf numFmtId="0" fontId="18" fillId="13" borderId="0" applyProtection="0">
      <alignment vertical="center"/>
    </xf>
    <xf numFmtId="0" fontId="18" fillId="14" borderId="0" applyProtection="0">
      <alignment vertical="center"/>
    </xf>
    <xf numFmtId="0" fontId="35" fillId="15" borderId="0" applyProtection="0">
      <alignment vertical="center"/>
    </xf>
    <xf numFmtId="0" fontId="35" fillId="16" borderId="0" applyProtection="0">
      <alignment vertical="center"/>
    </xf>
    <xf numFmtId="0" fontId="18" fillId="17" borderId="0" applyProtection="0">
      <alignment vertical="center"/>
    </xf>
    <xf numFmtId="0" fontId="18" fillId="18" borderId="0" applyProtection="0">
      <alignment vertical="center"/>
    </xf>
    <xf numFmtId="0" fontId="35" fillId="19" borderId="0" applyProtection="0">
      <alignment vertical="center"/>
    </xf>
    <xf numFmtId="0" fontId="35" fillId="20" borderId="0" applyProtection="0">
      <alignment vertical="center"/>
    </xf>
    <xf numFmtId="0" fontId="18" fillId="21" borderId="0" applyProtection="0">
      <alignment vertical="center"/>
    </xf>
    <xf numFmtId="0" fontId="18" fillId="22" borderId="0" applyProtection="0">
      <alignment vertical="center"/>
    </xf>
    <xf numFmtId="0" fontId="35" fillId="23" borderId="0" applyProtection="0">
      <alignment vertical="center"/>
    </xf>
    <xf numFmtId="0" fontId="35" fillId="24" borderId="0" applyProtection="0">
      <alignment vertical="center"/>
    </xf>
    <xf numFmtId="0" fontId="18" fillId="25" borderId="0" applyProtection="0">
      <alignment vertical="center"/>
    </xf>
    <xf numFmtId="0" fontId="18" fillId="26" borderId="0" applyProtection="0">
      <alignment vertical="center"/>
    </xf>
    <xf numFmtId="0" fontId="35" fillId="27" borderId="0" applyProtection="0">
      <alignment vertical="center"/>
    </xf>
    <xf numFmtId="0" fontId="35" fillId="28" borderId="0" applyProtection="0">
      <alignment vertical="center"/>
    </xf>
    <xf numFmtId="0" fontId="18" fillId="29" borderId="0" applyProtection="0">
      <alignment vertical="center"/>
    </xf>
    <xf numFmtId="0" fontId="18" fillId="30" borderId="0" applyProtection="0">
      <alignment vertical="center"/>
    </xf>
    <xf numFmtId="0" fontId="35" fillId="31" borderId="0" applyProtection="0">
      <alignment vertical="center"/>
    </xf>
    <xf numFmtId="0" fontId="35" fillId="32" borderId="0" applyProtection="0">
      <alignment vertical="center"/>
    </xf>
    <xf numFmtId="0" fontId="18" fillId="33" borderId="0" applyProtection="0">
      <alignment vertical="center"/>
    </xf>
    <xf numFmtId="0" fontId="18" fillId="34" borderId="0" applyProtection="0">
      <alignment vertical="center"/>
    </xf>
    <xf numFmtId="0" fontId="35" fillId="35" borderId="0" applyProtection="0">
      <alignment vertical="center"/>
    </xf>
    <xf numFmtId="0" fontId="9" fillId="0" borderId="0" applyProtection="0"/>
    <xf numFmtId="0" fontId="18" fillId="0" borderId="0" applyProtection="0">
      <alignment vertical="center"/>
    </xf>
    <xf numFmtId="0" fontId="36" fillId="0" borderId="0" applyProtection="0">
      <alignment vertical="center"/>
    </xf>
    <xf numFmtId="0" fontId="9" fillId="0" borderId="0">
      <alignment vertical="center"/>
    </xf>
    <xf numFmtId="0" fontId="18" fillId="0" borderId="0">
      <protection locked="0"/>
    </xf>
    <xf numFmtId="0" fontId="18" fillId="0" borderId="0"/>
    <xf numFmtId="0" fontId="37" fillId="0" borderId="0"/>
    <xf numFmtId="0" fontId="37" fillId="0" borderId="0" applyProtection="0"/>
    <xf numFmtId="0" fontId="16" fillId="0" borderId="0">
      <alignment vertical="center"/>
    </xf>
    <xf numFmtId="0" fontId="9" fillId="0" borderId="0" applyProtection="0">
      <alignment vertical="center"/>
    </xf>
    <xf numFmtId="0" fontId="18" fillId="0" borderId="0">
      <alignment vertical="center"/>
    </xf>
    <xf numFmtId="0" fontId="9" fillId="0" borderId="0" applyProtection="0">
      <alignment vertical="center"/>
    </xf>
    <xf numFmtId="0" fontId="38" fillId="0" borderId="0">
      <alignment vertical="center"/>
    </xf>
    <xf numFmtId="0" fontId="36" fillId="0" borderId="0">
      <protection locked="0"/>
    </xf>
    <xf numFmtId="0" fontId="9" fillId="0" borderId="0"/>
    <xf numFmtId="0" fontId="38" fillId="0" borderId="0">
      <protection locked="0"/>
    </xf>
    <xf numFmtId="0" fontId="38" fillId="0" borderId="0" applyProtection="0">
      <alignment vertical="center"/>
    </xf>
    <xf numFmtId="0" fontId="18" fillId="0" borderId="0" applyProtection="0"/>
    <xf numFmtId="0" fontId="18" fillId="36" borderId="0">
      <protection locked="0"/>
    </xf>
    <xf numFmtId="0" fontId="38" fillId="0" borderId="0"/>
    <xf numFmtId="0" fontId="37" fillId="0" borderId="0">
      <protection locked="0"/>
    </xf>
    <xf numFmtId="0" fontId="9" fillId="0" borderId="0">
      <protection locked="0"/>
    </xf>
    <xf numFmtId="0" fontId="38" fillId="0" borderId="0" applyProtection="0"/>
    <xf numFmtId="0" fontId="39" fillId="0" borderId="0"/>
    <xf numFmtId="0" fontId="9" fillId="0" borderId="0">
      <alignment vertical="center"/>
    </xf>
    <xf numFmtId="0" fontId="40" fillId="0" borderId="0">
      <alignment vertical="center"/>
    </xf>
  </cellStyleXfs>
  <cellXfs count="106">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wrapText="1"/>
    </xf>
    <xf numFmtId="177"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horizontal="center" vertical="center"/>
    </xf>
    <xf numFmtId="0" fontId="3" fillId="0" borderId="0" xfId="53" applyNumberFormat="1" applyFont="1" applyFill="1" applyBorder="1" applyAlignment="1" applyProtection="1">
      <alignment horizontal="center" vertical="center" wrapText="1"/>
    </xf>
    <xf numFmtId="0" fontId="4" fillId="0" borderId="0" xfId="53" applyNumberFormat="1" applyFont="1" applyFill="1" applyBorder="1" applyAlignment="1" applyProtection="1">
      <alignment horizontal="center" vertical="center" wrapText="1"/>
    </xf>
    <xf numFmtId="0" fontId="5" fillId="0" borderId="0" xfId="53" applyNumberFormat="1" applyFont="1" applyFill="1" applyBorder="1" applyAlignment="1" applyProtection="1">
      <alignment horizontal="center" vertical="center" wrapText="1"/>
    </xf>
    <xf numFmtId="0" fontId="5" fillId="2" borderId="0" xfId="53" applyNumberFormat="1" applyFont="1" applyFill="1" applyBorder="1" applyAlignment="1" applyProtection="1">
      <alignment horizontal="center" vertical="center" wrapText="1"/>
    </xf>
    <xf numFmtId="0" fontId="6" fillId="0" borderId="0" xfId="53" applyNumberFormat="1" applyFont="1" applyFill="1" applyBorder="1" applyAlignment="1" applyProtection="1">
      <alignment horizontal="left" vertical="center" wrapText="1"/>
    </xf>
    <xf numFmtId="0" fontId="6" fillId="0" borderId="0" xfId="53" applyNumberFormat="1" applyFont="1" applyFill="1" applyBorder="1" applyAlignment="1" applyProtection="1">
      <alignment horizontal="center" vertical="center" wrapText="1"/>
    </xf>
    <xf numFmtId="0" fontId="6" fillId="2" borderId="0" xfId="53" applyNumberFormat="1" applyFont="1" applyFill="1" applyBorder="1" applyAlignment="1" applyProtection="1">
      <alignment horizontal="center" vertical="center" wrapText="1"/>
    </xf>
    <xf numFmtId="0" fontId="6" fillId="0" borderId="1" xfId="53"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6" fillId="0" borderId="2" xfId="53" applyNumberFormat="1" applyFont="1" applyFill="1" applyBorder="1" applyAlignment="1" applyProtection="1">
      <alignment horizontal="center" vertical="center" wrapText="1"/>
    </xf>
    <xf numFmtId="0" fontId="6" fillId="2" borderId="1" xfId="53" applyNumberFormat="1" applyFont="1" applyFill="1" applyBorder="1" applyAlignment="1" applyProtection="1">
      <alignment horizontal="center" vertical="center" wrapText="1"/>
    </xf>
    <xf numFmtId="0" fontId="6" fillId="0" borderId="3" xfId="53" applyNumberFormat="1"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9" fontId="0"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1" xfId="0" applyFont="1" applyFill="1" applyBorder="1" applyAlignment="1">
      <alignment vertical="center"/>
    </xf>
    <xf numFmtId="179" fontId="8" fillId="0" borderId="1" xfId="0" applyNumberFormat="1" applyFont="1" applyFill="1" applyBorder="1" applyAlignment="1">
      <alignment horizontal="center" vertical="center" wrapText="1"/>
    </xf>
    <xf numFmtId="179" fontId="0"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178" fontId="9"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179" fontId="1"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Alignment="1">
      <alignment horizontal="center" vertical="center" wrapText="1"/>
    </xf>
    <xf numFmtId="0" fontId="16" fillId="0" borderId="2" xfId="0" applyFont="1" applyFill="1" applyBorder="1" applyAlignment="1">
      <alignment horizontal="center" vertical="center" wrapText="1"/>
    </xf>
    <xf numFmtId="177" fontId="5" fillId="2" borderId="0" xfId="53" applyNumberFormat="1" applyFont="1" applyFill="1" applyBorder="1" applyAlignment="1" applyProtection="1">
      <alignment horizontal="center" vertical="center" wrapText="1"/>
    </xf>
    <xf numFmtId="177" fontId="5" fillId="0" borderId="0" xfId="53" applyNumberFormat="1" applyFont="1" applyFill="1" applyBorder="1" applyAlignment="1" applyProtection="1">
      <alignment horizontal="center" vertical="center" wrapText="1"/>
    </xf>
    <xf numFmtId="177" fontId="6" fillId="2" borderId="0" xfId="53" applyNumberFormat="1" applyFont="1" applyFill="1" applyBorder="1" applyAlignment="1" applyProtection="1">
      <alignment horizontal="center" vertical="center" wrapText="1"/>
    </xf>
    <xf numFmtId="177" fontId="6" fillId="2" borderId="1" xfId="53" applyNumberFormat="1" applyFont="1" applyFill="1" applyBorder="1" applyAlignment="1" applyProtection="1">
      <alignment horizontal="center" vertical="center" wrapText="1"/>
    </xf>
    <xf numFmtId="177" fontId="6" fillId="2" borderId="2" xfId="53" applyNumberFormat="1" applyFont="1" applyFill="1" applyBorder="1" applyAlignment="1" applyProtection="1">
      <alignment horizontal="center" vertical="center" wrapText="1"/>
    </xf>
    <xf numFmtId="177" fontId="6" fillId="2" borderId="3" xfId="53" applyNumberFormat="1" applyFont="1" applyFill="1" applyBorder="1" applyAlignment="1" applyProtection="1">
      <alignment horizontal="center" vertical="center" wrapText="1"/>
    </xf>
    <xf numFmtId="177" fontId="1" fillId="0" borderId="1" xfId="0" applyNumberFormat="1" applyFont="1" applyBorder="1" applyAlignment="1">
      <alignment horizontal="center" vertical="center" wrapText="1"/>
    </xf>
    <xf numFmtId="178" fontId="15" fillId="0" borderId="1"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5" fillId="0" borderId="3" xfId="0" applyFont="1" applyFill="1" applyBorder="1" applyAlignment="1">
      <alignment vertical="center" wrapText="1"/>
    </xf>
    <xf numFmtId="178" fontId="15" fillId="0" borderId="3" xfId="0" applyNumberFormat="1" applyFont="1" applyFill="1" applyBorder="1" applyAlignment="1">
      <alignment horizontal="center" vertical="center" wrapText="1"/>
    </xf>
    <xf numFmtId="181" fontId="0" fillId="0" borderId="1" xfId="53" applyNumberFormat="1" applyFont="1" applyFill="1" applyBorder="1" applyAlignment="1" applyProtection="1">
      <alignment horizontal="center" vertical="center" wrapText="1"/>
    </xf>
    <xf numFmtId="11" fontId="16" fillId="0" borderId="1" xfId="0" applyNumberFormat="1" applyFont="1" applyFill="1" applyBorder="1" applyAlignment="1">
      <alignment horizontal="center" vertical="center" wrapText="1"/>
    </xf>
    <xf numFmtId="177" fontId="0" fillId="0" borderId="1" xfId="0" applyNumberFormat="1" applyFont="1" applyBorder="1" applyAlignment="1">
      <alignment horizontal="center" vertical="center" wrapText="1"/>
    </xf>
    <xf numFmtId="57" fontId="7" fillId="0" borderId="2"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7" fillId="0" borderId="1" xfId="53" applyNumberFormat="1" applyFont="1" applyFill="1" applyBorder="1" applyAlignment="1" applyProtection="1">
      <alignment horizontal="center" vertical="center" wrapText="1"/>
    </xf>
    <xf numFmtId="0" fontId="0"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53" applyNumberFormat="1" applyFont="1" applyFill="1" applyAlignment="1" applyProtection="1">
      <alignment horizontal="center" vertical="center" wrapText="1"/>
    </xf>
    <xf numFmtId="179" fontId="6" fillId="0" borderId="0" xfId="53" applyNumberFormat="1" applyFont="1" applyFill="1" applyAlignment="1" applyProtection="1">
      <alignment horizontal="center" vertical="center" wrapText="1"/>
    </xf>
    <xf numFmtId="0" fontId="6" fillId="4" borderId="0" xfId="53" applyNumberFormat="1" applyFont="1" applyFill="1" applyAlignment="1" applyProtection="1">
      <alignment horizontal="center" vertical="center"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16" fillId="0" borderId="5"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4" borderId="0" xfId="0" applyFont="1" applyFill="1" applyAlignment="1">
      <alignment horizontal="center" vertical="center"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1" xfId="50"/>
    <cellStyle name="常规 22" xfId="51"/>
    <cellStyle name="常规 4" xfId="52"/>
    <cellStyle name="常规 51" xfId="53"/>
    <cellStyle name="常规 16" xfId="54"/>
    <cellStyle name="常规_项目投入明细_11" xfId="55"/>
    <cellStyle name="常规_项目投入明细_10" xfId="56"/>
    <cellStyle name="常规 6" xfId="57"/>
    <cellStyle name="常规_副本西藏自治区贫困县统筹整合使用财政涉农资金情况统计表（模版）参考表" xfId="58"/>
    <cellStyle name="常规 12 3 2 2 2" xfId="59"/>
    <cellStyle name="常规 3 2 4" xfId="60"/>
    <cellStyle name="常规 2 2 2" xfId="61"/>
    <cellStyle name="常规 73" xfId="62"/>
    <cellStyle name="常规 2 11" xfId="63"/>
    <cellStyle name="常规 2 2 6" xfId="64"/>
    <cellStyle name="常规 10 5" xfId="65"/>
    <cellStyle name="常规 2 2" xfId="66"/>
    <cellStyle name="20% - 强调文字颜色 2 7 4 4" xfId="67"/>
    <cellStyle name="常规 8" xfId="68"/>
    <cellStyle name="常规_项目投入明细_8" xfId="69"/>
    <cellStyle name="常规 4 7" xfId="70"/>
    <cellStyle name="常规 2 2 2 2" xfId="71"/>
    <cellStyle name="常规_重新梳理十二五项目-3-10金主任办后改建设内容" xfId="72"/>
    <cellStyle name="常规 10 2 3 2 2" xfId="73"/>
    <cellStyle name="常规_贫困县涉农资金整合工作示范县统计表12月21日" xfId="7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19050</xdr:colOff>
      <xdr:row>5</xdr:row>
      <xdr:rowOff>0</xdr:rowOff>
    </xdr:from>
    <xdr:to>
      <xdr:col>16</xdr:col>
      <xdr:colOff>38735</xdr:colOff>
      <xdr:row>5</xdr:row>
      <xdr:rowOff>191135</xdr:rowOff>
    </xdr:to>
    <xdr:pic>
      <xdr:nvPicPr>
        <xdr:cNvPr id="2"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3"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6"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8"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9"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10"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11"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12"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13"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14"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15"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17"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18"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19"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20"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21"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22"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23"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24"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2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26"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27"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28"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29"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30"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31"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32"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33"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3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35"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36"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37"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38"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39"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0"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1"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42"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4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4"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5"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46"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7"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48"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49"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0"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51"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5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3"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4"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55"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6"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57"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8"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59"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60"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6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62"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16</xdr:col>
      <xdr:colOff>19050</xdr:colOff>
      <xdr:row>5</xdr:row>
      <xdr:rowOff>0</xdr:rowOff>
    </xdr:from>
    <xdr:to>
      <xdr:col>16</xdr:col>
      <xdr:colOff>38735</xdr:colOff>
      <xdr:row>5</xdr:row>
      <xdr:rowOff>191135</xdr:rowOff>
    </xdr:to>
    <xdr:pic>
      <xdr:nvPicPr>
        <xdr:cNvPr id="63" name="图片 3337" hidden="1"/>
        <xdr:cNvPicPr>
          <a:picLocks noChangeAspect="1"/>
        </xdr:cNvPicPr>
      </xdr:nvPicPr>
      <xdr:blipFill>
        <a:blip r:embed="rId1"/>
        <a:stretch>
          <a:fillRect/>
        </a:stretch>
      </xdr:blipFill>
      <xdr:spPr>
        <a:xfrm>
          <a:off x="20607020"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64" name="图片 3335" hidden="1"/>
        <xdr:cNvPicPr>
          <a:picLocks noChangeAspect="1"/>
        </xdr:cNvPicPr>
      </xdr:nvPicPr>
      <xdr:blipFill>
        <a:blip r:embed="rId2" cstate="print"/>
        <a:stretch>
          <a:fillRect/>
        </a:stretch>
      </xdr:blipFill>
      <xdr:spPr>
        <a:xfrm>
          <a:off x="1586039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6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6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6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6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6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8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9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0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1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2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3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4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5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0"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1"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2"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3"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4"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5"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6"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7"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8"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169" name="图片 3335" hidden="1"/>
        <xdr:cNvPicPr>
          <a:picLocks noChangeAspect="1"/>
        </xdr:cNvPicPr>
      </xdr:nvPicPr>
      <xdr:blipFill>
        <a:blip r:embed="rId2" cstate="print"/>
        <a:stretch>
          <a:fillRect/>
        </a:stretch>
      </xdr:blipFill>
      <xdr:spPr>
        <a:xfrm>
          <a:off x="17229455"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7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8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19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0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1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2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3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4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5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6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2"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3"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4"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5"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6"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7"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8"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79"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80"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17</xdr:col>
      <xdr:colOff>133350</xdr:colOff>
      <xdr:row>5</xdr:row>
      <xdr:rowOff>0</xdr:rowOff>
    </xdr:from>
    <xdr:to>
      <xdr:col>17</xdr:col>
      <xdr:colOff>266700</xdr:colOff>
      <xdr:row>5</xdr:row>
      <xdr:rowOff>191135</xdr:rowOff>
    </xdr:to>
    <xdr:pic>
      <xdr:nvPicPr>
        <xdr:cNvPr id="281" name="图片 3335" hidden="1"/>
        <xdr:cNvPicPr>
          <a:picLocks noChangeAspect="1"/>
        </xdr:cNvPicPr>
      </xdr:nvPicPr>
      <xdr:blipFill>
        <a:blip r:embed="rId2" cstate="print"/>
        <a:stretch>
          <a:fillRect/>
        </a:stretch>
      </xdr:blipFill>
      <xdr:spPr>
        <a:xfrm>
          <a:off x="21741130" y="3371850"/>
          <a:ext cx="133350" cy="191135"/>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9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0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1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2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3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4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5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6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7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4"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5"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6"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7"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8"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89"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90"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91"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92"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393" name="图片 3335" hidden="1"/>
        <xdr:cNvPicPr>
          <a:picLocks noChangeAspect="1"/>
        </xdr:cNvPicPr>
      </xdr:nvPicPr>
      <xdr:blipFill>
        <a:blip r:embed="rId2"/>
        <a:stretch>
          <a:fillRect/>
        </a:stretch>
      </xdr:blipFill>
      <xdr:spPr>
        <a:xfrm>
          <a:off x="17230090" y="3371850"/>
          <a:ext cx="132080" cy="190500"/>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0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1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2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3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4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5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6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7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8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6"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7"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8"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499"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500"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501"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502"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503"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504"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505" name="图片 3335" hidden="1"/>
        <xdr:cNvPicPr>
          <a:picLocks noChangeAspect="1"/>
        </xdr:cNvPicPr>
      </xdr:nvPicPr>
      <xdr:blipFill>
        <a:blip r:embed="rId2" cstate="print"/>
        <a:stretch>
          <a:fillRect/>
        </a:stretch>
      </xdr:blipFill>
      <xdr:spPr>
        <a:xfrm>
          <a:off x="3768725" y="3371850"/>
          <a:ext cx="133350" cy="191135"/>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0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0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0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0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1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2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3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4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5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6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7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8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9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8"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09"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0"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1"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2"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3"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4"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5"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6"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617" name="图片 3335" hidden="1"/>
        <xdr:cNvPicPr>
          <a:picLocks noChangeAspect="1"/>
        </xdr:cNvPicPr>
      </xdr:nvPicPr>
      <xdr:blipFill>
        <a:blip r:embed="rId2"/>
        <a:stretch>
          <a:fillRect/>
        </a:stretch>
      </xdr:blipFill>
      <xdr:spPr>
        <a:xfrm>
          <a:off x="3769360" y="3371850"/>
          <a:ext cx="132080" cy="190500"/>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18"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19"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0"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1"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2"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3"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4"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5"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6"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7"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8"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29"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0"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1"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2"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3"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4"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5"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6"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7"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38" name="图片 3335" hidden="1"/>
        <xdr:cNvPicPr>
          <a:picLocks noChangeAspect="1"/>
        </xdr:cNvPicPr>
      </xdr:nvPicPr>
      <xdr:blipFill>
        <a:blip r:embed="rId2" cstate="print"/>
        <a:stretch>
          <a:fillRect/>
        </a:stretch>
      </xdr:blipFill>
      <xdr:spPr>
        <a:xfrm>
          <a:off x="14408150" y="3371850"/>
          <a:ext cx="133350" cy="1911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38"/>
  <sheetViews>
    <sheetView tabSelected="1" zoomScale="70" zoomScaleNormal="70" workbookViewId="0">
      <pane ySplit="4" topLeftCell="A5" activePane="bottomLeft" state="frozen"/>
      <selection/>
      <selection pane="bottomLeft" activeCell="L7" sqref="L7"/>
    </sheetView>
  </sheetViews>
  <sheetFormatPr defaultColWidth="9" defaultRowHeight="22.5"/>
  <cols>
    <col min="1" max="1" width="6.59166666666667" style="3" customWidth="1"/>
    <col min="2" max="2" width="10.5333333333333" style="4" customWidth="1"/>
    <col min="3" max="3" width="17.9083333333333" style="4" customWidth="1"/>
    <col min="4" max="4" width="12.675" style="4" customWidth="1"/>
    <col min="5" max="5" width="52.3" style="3" customWidth="1"/>
    <col min="6" max="6" width="10.2" style="3" customWidth="1"/>
    <col min="7" max="7" width="10.0083333333333" style="5" customWidth="1"/>
    <col min="8" max="8" width="11.4333333333333" style="5" customWidth="1"/>
    <col min="9" max="9" width="14.1666666666667" style="6" customWidth="1"/>
    <col min="10" max="10" width="14.9166666666667" style="6" customWidth="1"/>
    <col min="11" max="11" width="26.6" style="3" customWidth="1"/>
    <col min="12" max="12" width="19.0583333333333" style="3" customWidth="1"/>
    <col min="13" max="13" width="17.9666666666667" style="3" customWidth="1"/>
    <col min="14" max="14" width="19.0583333333333" style="3" customWidth="1"/>
    <col min="15" max="17" width="13.3833333333333" style="3" customWidth="1"/>
    <col min="18" max="18" width="12.6583333333333" style="7" customWidth="1"/>
    <col min="19" max="21" width="8.56666666666667" style="7" customWidth="1"/>
    <col min="22" max="22" width="10.5333333333333" style="7" customWidth="1"/>
    <col min="23" max="23" width="12.65" style="7" customWidth="1"/>
    <col min="24" max="24" width="17.6583333333333" style="7" customWidth="1"/>
    <col min="25" max="25" width="14.5333333333333" style="7" customWidth="1"/>
    <col min="26" max="26" width="13.1166666666667" style="7" customWidth="1"/>
    <col min="27" max="27" width="18.7583333333333" style="3" customWidth="1"/>
    <col min="28" max="28" width="21.4666666666667" style="3" hidden="1" customWidth="1"/>
    <col min="29" max="31" width="9.28333333333333" style="3" hidden="1" customWidth="1"/>
    <col min="32" max="32" width="7.14166666666667" style="8" hidden="1" customWidth="1"/>
    <col min="33" max="33" width="14.275" style="8" hidden="1" customWidth="1"/>
    <col min="34" max="35" width="11.7833333333333" style="8" hidden="1" customWidth="1"/>
    <col min="36" max="37" width="9" style="8" hidden="1" customWidth="1"/>
    <col min="38" max="16384" width="9" style="8"/>
  </cols>
  <sheetData>
    <row r="1" s="1" customFormat="1" ht="86" customHeight="1" spans="1:31">
      <c r="A1" s="9" t="s">
        <v>0</v>
      </c>
      <c r="B1" s="10"/>
      <c r="C1" s="10"/>
      <c r="D1" s="10"/>
      <c r="E1" s="11"/>
      <c r="F1" s="11"/>
      <c r="G1" s="12"/>
      <c r="H1" s="12"/>
      <c r="I1" s="60"/>
      <c r="J1" s="60"/>
      <c r="K1" s="61"/>
      <c r="L1" s="11"/>
      <c r="M1" s="11"/>
      <c r="N1" s="11"/>
      <c r="O1" s="11"/>
      <c r="P1" s="11"/>
      <c r="Q1" s="11"/>
      <c r="R1" s="11"/>
      <c r="S1" s="11"/>
      <c r="T1" s="11"/>
      <c r="U1" s="11"/>
      <c r="V1" s="11"/>
      <c r="W1" s="11"/>
      <c r="X1" s="11"/>
      <c r="Y1" s="11"/>
      <c r="Z1" s="11"/>
      <c r="AA1" s="96"/>
      <c r="AB1" s="97"/>
      <c r="AC1" s="97"/>
      <c r="AD1" s="97"/>
      <c r="AE1" s="97"/>
    </row>
    <row r="2" s="1" customFormat="1" ht="36" customHeight="1" spans="1:31">
      <c r="A2" s="13" t="s">
        <v>1</v>
      </c>
      <c r="B2" s="13"/>
      <c r="C2" s="13"/>
      <c r="D2" s="13"/>
      <c r="E2" s="14"/>
      <c r="F2" s="14"/>
      <c r="G2" s="15"/>
      <c r="H2" s="15"/>
      <c r="I2" s="62"/>
      <c r="J2" s="62"/>
      <c r="K2" s="14"/>
      <c r="L2" s="14"/>
      <c r="M2" s="14"/>
      <c r="N2" s="14"/>
      <c r="O2" s="14"/>
      <c r="P2" s="14"/>
      <c r="Q2" s="14"/>
      <c r="R2" s="14"/>
      <c r="S2" s="14"/>
      <c r="T2" s="14"/>
      <c r="U2" s="14"/>
      <c r="V2" s="14"/>
      <c r="W2" s="14"/>
      <c r="X2" s="14"/>
      <c r="Y2" s="14"/>
      <c r="Z2" s="98" t="s">
        <v>2</v>
      </c>
      <c r="AA2" s="99"/>
      <c r="AB2" s="99"/>
      <c r="AC2" s="99"/>
      <c r="AD2" s="99"/>
      <c r="AE2" s="99"/>
    </row>
    <row r="3" s="1" customFormat="1" ht="40.7" customHeight="1" spans="1:37">
      <c r="A3" s="16" t="s">
        <v>3</v>
      </c>
      <c r="B3" s="16" t="s">
        <v>4</v>
      </c>
      <c r="C3" s="17" t="s">
        <v>5</v>
      </c>
      <c r="D3" s="16" t="s">
        <v>6</v>
      </c>
      <c r="E3" s="16" t="s">
        <v>7</v>
      </c>
      <c r="F3" s="18" t="s">
        <v>8</v>
      </c>
      <c r="G3" s="19" t="s">
        <v>9</v>
      </c>
      <c r="H3" s="19" t="s">
        <v>10</v>
      </c>
      <c r="I3" s="63" t="s">
        <v>11</v>
      </c>
      <c r="J3" s="64" t="s">
        <v>12</v>
      </c>
      <c r="K3" s="16" t="s">
        <v>13</v>
      </c>
      <c r="L3" s="16"/>
      <c r="M3" s="16" t="s">
        <v>14</v>
      </c>
      <c r="N3" s="16"/>
      <c r="O3" s="16"/>
      <c r="P3" s="16"/>
      <c r="Q3" s="16"/>
      <c r="R3" s="16"/>
      <c r="S3" s="16"/>
      <c r="T3" s="16"/>
      <c r="U3" s="16"/>
      <c r="V3" s="16" t="s">
        <v>15</v>
      </c>
      <c r="W3" s="16" t="s">
        <v>16</v>
      </c>
      <c r="X3" s="16" t="s">
        <v>17</v>
      </c>
      <c r="Y3" s="16" t="s">
        <v>18</v>
      </c>
      <c r="Z3" s="16"/>
      <c r="AA3" s="16" t="s">
        <v>19</v>
      </c>
      <c r="AB3" s="100" t="s">
        <v>20</v>
      </c>
      <c r="AC3" s="100" t="s">
        <v>21</v>
      </c>
      <c r="AD3" s="100" t="s">
        <v>22</v>
      </c>
      <c r="AE3" s="100" t="s">
        <v>23</v>
      </c>
      <c r="AF3" s="14" t="s">
        <v>24</v>
      </c>
      <c r="AG3" s="104" t="s">
        <v>25</v>
      </c>
      <c r="AH3" s="104" t="s">
        <v>26</v>
      </c>
      <c r="AI3" s="104" t="s">
        <v>27</v>
      </c>
      <c r="AJ3" s="105" t="s">
        <v>28</v>
      </c>
      <c r="AK3" s="105" t="s">
        <v>29</v>
      </c>
    </row>
    <row r="4" s="1" customFormat="1" ht="78.2" customHeight="1" spans="1:37">
      <c r="A4" s="16"/>
      <c r="B4" s="16"/>
      <c r="C4" s="17"/>
      <c r="D4" s="16"/>
      <c r="E4" s="16"/>
      <c r="F4" s="20"/>
      <c r="G4" s="19"/>
      <c r="H4" s="19"/>
      <c r="I4" s="63"/>
      <c r="J4" s="65"/>
      <c r="K4" s="16" t="s">
        <v>30</v>
      </c>
      <c r="L4" s="16" t="s">
        <v>31</v>
      </c>
      <c r="M4" s="16" t="s">
        <v>32</v>
      </c>
      <c r="N4" s="16" t="s">
        <v>33</v>
      </c>
      <c r="O4" s="16" t="s">
        <v>34</v>
      </c>
      <c r="P4" s="16" t="s">
        <v>35</v>
      </c>
      <c r="Q4" s="16" t="s">
        <v>36</v>
      </c>
      <c r="R4" s="16" t="s">
        <v>37</v>
      </c>
      <c r="S4" s="16" t="s">
        <v>38</v>
      </c>
      <c r="T4" s="16" t="s">
        <v>39</v>
      </c>
      <c r="U4" s="16" t="s">
        <v>40</v>
      </c>
      <c r="V4" s="16"/>
      <c r="W4" s="16"/>
      <c r="X4" s="16"/>
      <c r="Y4" s="16" t="s">
        <v>41</v>
      </c>
      <c r="Z4" s="16" t="s">
        <v>42</v>
      </c>
      <c r="AA4" s="16"/>
      <c r="AB4" s="100"/>
      <c r="AC4" s="100"/>
      <c r="AD4" s="100"/>
      <c r="AE4" s="100"/>
      <c r="AF4" s="14"/>
      <c r="AG4" s="104"/>
      <c r="AH4" s="104"/>
      <c r="AI4" s="104"/>
      <c r="AJ4" s="105"/>
      <c r="AK4" s="105"/>
    </row>
    <row r="5" s="1" customFormat="1" ht="24.6" customHeight="1" spans="1:31">
      <c r="A5" s="16" t="s">
        <v>43</v>
      </c>
      <c r="B5" s="16">
        <v>1</v>
      </c>
      <c r="C5" s="16">
        <v>2</v>
      </c>
      <c r="D5" s="16">
        <v>3</v>
      </c>
      <c r="E5" s="16">
        <v>4</v>
      </c>
      <c r="F5" s="16">
        <v>5</v>
      </c>
      <c r="G5" s="16">
        <v>6</v>
      </c>
      <c r="H5" s="16">
        <v>7</v>
      </c>
      <c r="I5" s="16">
        <v>8</v>
      </c>
      <c r="J5" s="16">
        <v>9</v>
      </c>
      <c r="K5" s="16">
        <v>10</v>
      </c>
      <c r="L5" s="16">
        <v>11</v>
      </c>
      <c r="M5" s="16">
        <v>12</v>
      </c>
      <c r="N5" s="16">
        <v>13</v>
      </c>
      <c r="O5" s="16">
        <v>14</v>
      </c>
      <c r="P5" s="16">
        <v>15</v>
      </c>
      <c r="Q5" s="16">
        <v>16</v>
      </c>
      <c r="R5" s="16">
        <v>17</v>
      </c>
      <c r="S5" s="16">
        <v>18</v>
      </c>
      <c r="T5" s="16">
        <v>19</v>
      </c>
      <c r="U5" s="16">
        <v>20</v>
      </c>
      <c r="V5" s="16">
        <v>21</v>
      </c>
      <c r="W5" s="16">
        <v>22</v>
      </c>
      <c r="X5" s="16">
        <v>23</v>
      </c>
      <c r="Y5" s="16">
        <v>24</v>
      </c>
      <c r="Z5" s="16">
        <v>25</v>
      </c>
      <c r="AA5" s="16">
        <v>26</v>
      </c>
      <c r="AB5" s="98"/>
      <c r="AC5" s="98"/>
      <c r="AD5" s="98"/>
      <c r="AE5" s="98"/>
    </row>
    <row r="6" s="2" customFormat="1" ht="65" customHeight="1" spans="1:31">
      <c r="A6" s="21" t="s">
        <v>44</v>
      </c>
      <c r="B6" s="21"/>
      <c r="C6" s="21"/>
      <c r="D6" s="21"/>
      <c r="E6" s="22">
        <f>SUM(E7+E17+E28+E36+E33)</f>
        <v>25</v>
      </c>
      <c r="F6" s="23"/>
      <c r="G6" s="24"/>
      <c r="H6" s="24"/>
      <c r="I6" s="66"/>
      <c r="J6" s="66"/>
      <c r="K6" s="23"/>
      <c r="L6" s="67">
        <f>SUM(N6:Q6)</f>
        <v>17769.85</v>
      </c>
      <c r="M6" s="67">
        <f>SUM(M7+M17+M28+M33+M36)</f>
        <v>17769.85</v>
      </c>
      <c r="N6" s="67">
        <f>SUM(N7+N17+N28+N36+N33)</f>
        <v>12885</v>
      </c>
      <c r="O6" s="67">
        <f>SUM(O7+O17+O28+O36+O33)</f>
        <v>3439</v>
      </c>
      <c r="P6" s="67">
        <f t="shared" ref="N6:R6" si="0">SUM(P7+P17+P28+P36+P33)</f>
        <v>867.85</v>
      </c>
      <c r="Q6" s="67">
        <f t="shared" si="0"/>
        <v>578</v>
      </c>
      <c r="R6" s="67">
        <f t="shared" si="0"/>
        <v>0</v>
      </c>
      <c r="S6" s="67">
        <f t="shared" ref="S6:Z6" si="1">SUM(S7+S17+S28+S36+S33)</f>
        <v>0</v>
      </c>
      <c r="T6" s="67">
        <f t="shared" si="1"/>
        <v>0</v>
      </c>
      <c r="U6" s="67">
        <f t="shared" si="1"/>
        <v>0</v>
      </c>
      <c r="V6" s="67">
        <f t="shared" si="1"/>
        <v>70</v>
      </c>
      <c r="W6" s="67">
        <f t="shared" si="1"/>
        <v>6311</v>
      </c>
      <c r="X6" s="67">
        <f t="shared" si="1"/>
        <v>28203</v>
      </c>
      <c r="Y6" s="67">
        <f t="shared" si="1"/>
        <v>1630</v>
      </c>
      <c r="Z6" s="67">
        <f t="shared" si="1"/>
        <v>8452</v>
      </c>
      <c r="AA6" s="23"/>
      <c r="AB6" s="101"/>
      <c r="AC6" s="101"/>
      <c r="AD6" s="101"/>
      <c r="AE6" s="101"/>
    </row>
    <row r="7" s="2" customFormat="1" ht="65" customHeight="1" spans="1:31">
      <c r="A7" s="23" t="s">
        <v>45</v>
      </c>
      <c r="B7" s="23"/>
      <c r="C7" s="23"/>
      <c r="D7" s="23"/>
      <c r="E7" s="23">
        <v>9</v>
      </c>
      <c r="F7" s="23"/>
      <c r="G7" s="24"/>
      <c r="H7" s="24"/>
      <c r="I7" s="66"/>
      <c r="J7" s="66"/>
      <c r="K7" s="23"/>
      <c r="L7" s="68">
        <f>SUM(L8:L16)</f>
        <v>5968.88</v>
      </c>
      <c r="M7" s="68">
        <f t="shared" ref="M7:Z7" si="2">SUM(M8:M16)</f>
        <v>5968.88</v>
      </c>
      <c r="N7" s="68">
        <f t="shared" ref="N7:P7" si="3">SUM(N8:N16)</f>
        <v>4265.34</v>
      </c>
      <c r="O7" s="68">
        <f t="shared" si="3"/>
        <v>1699.76</v>
      </c>
      <c r="P7" s="68">
        <f t="shared" si="3"/>
        <v>0</v>
      </c>
      <c r="Q7" s="68">
        <f t="shared" si="2"/>
        <v>3.78</v>
      </c>
      <c r="R7" s="68">
        <f t="shared" si="2"/>
        <v>0</v>
      </c>
      <c r="S7" s="68">
        <f t="shared" si="2"/>
        <v>0</v>
      </c>
      <c r="T7" s="68">
        <f t="shared" si="2"/>
        <v>0</v>
      </c>
      <c r="U7" s="68">
        <f t="shared" si="2"/>
        <v>0</v>
      </c>
      <c r="V7" s="68">
        <f t="shared" si="2"/>
        <v>70</v>
      </c>
      <c r="W7" s="68">
        <f t="shared" si="2"/>
        <v>3201</v>
      </c>
      <c r="X7" s="68">
        <f t="shared" si="2"/>
        <v>13742</v>
      </c>
      <c r="Y7" s="68">
        <f t="shared" si="2"/>
        <v>644</v>
      </c>
      <c r="Z7" s="68">
        <f t="shared" si="2"/>
        <v>4121</v>
      </c>
      <c r="AA7" s="23"/>
      <c r="AB7" s="101"/>
      <c r="AC7" s="101"/>
      <c r="AD7" s="101"/>
      <c r="AE7" s="101"/>
    </row>
    <row r="8" s="1" customFormat="1" ht="159" customHeight="1" spans="1:37">
      <c r="A8" s="25">
        <v>1</v>
      </c>
      <c r="B8" s="26" t="s">
        <v>46</v>
      </c>
      <c r="C8" s="26" t="s">
        <v>47</v>
      </c>
      <c r="D8" s="26" t="s">
        <v>48</v>
      </c>
      <c r="E8" s="27" t="s">
        <v>49</v>
      </c>
      <c r="F8" s="26" t="s">
        <v>50</v>
      </c>
      <c r="G8" s="26" t="s">
        <v>51</v>
      </c>
      <c r="H8" s="26" t="s">
        <v>52</v>
      </c>
      <c r="I8" s="69">
        <v>45383</v>
      </c>
      <c r="J8" s="26" t="s">
        <v>53</v>
      </c>
      <c r="K8" s="25" t="s">
        <v>54</v>
      </c>
      <c r="L8" s="25">
        <v>2495</v>
      </c>
      <c r="M8" s="25">
        <f>SUM(N8:U8)</f>
        <v>2495</v>
      </c>
      <c r="N8" s="70">
        <v>1891</v>
      </c>
      <c r="O8" s="70">
        <v>604</v>
      </c>
      <c r="P8" s="25"/>
      <c r="Q8" s="25"/>
      <c r="R8" s="90"/>
      <c r="S8" s="90"/>
      <c r="T8" s="90"/>
      <c r="U8" s="90"/>
      <c r="V8" s="71"/>
      <c r="W8" s="71" t="s">
        <v>55</v>
      </c>
      <c r="X8" s="91">
        <v>88</v>
      </c>
      <c r="Y8" s="30">
        <v>14</v>
      </c>
      <c r="Z8" s="30">
        <v>26</v>
      </c>
      <c r="AA8" s="25" t="s">
        <v>56</v>
      </c>
      <c r="AB8" s="58" t="s">
        <v>57</v>
      </c>
      <c r="AC8" s="58"/>
      <c r="AD8" s="58"/>
      <c r="AE8" s="58"/>
      <c r="AG8" s="1">
        <v>5</v>
      </c>
      <c r="AK8" s="1">
        <v>2</v>
      </c>
    </row>
    <row r="9" s="1" customFormat="1" ht="140" customHeight="1" spans="1:33">
      <c r="A9" s="26">
        <v>2</v>
      </c>
      <c r="B9" s="26" t="s">
        <v>58</v>
      </c>
      <c r="C9" s="26" t="s">
        <v>59</v>
      </c>
      <c r="D9" s="26" t="s">
        <v>58</v>
      </c>
      <c r="E9" s="25" t="s">
        <v>60</v>
      </c>
      <c r="F9" s="26" t="s">
        <v>50</v>
      </c>
      <c r="G9" s="26" t="s">
        <v>61</v>
      </c>
      <c r="H9" s="26" t="s">
        <v>62</v>
      </c>
      <c r="I9" s="69">
        <v>45383</v>
      </c>
      <c r="J9" s="26" t="s">
        <v>53</v>
      </c>
      <c r="K9" s="26" t="s">
        <v>63</v>
      </c>
      <c r="L9" s="70">
        <v>509.52</v>
      </c>
      <c r="M9" s="25">
        <f t="shared" ref="M6:M14" si="4">SUM(N9:U9)</f>
        <v>509.52</v>
      </c>
      <c r="N9" s="70">
        <v>151.34</v>
      </c>
      <c r="O9" s="26">
        <v>358.18</v>
      </c>
      <c r="P9" s="25"/>
      <c r="Q9" s="25"/>
      <c r="R9" s="90"/>
      <c r="S9" s="90"/>
      <c r="T9" s="90"/>
      <c r="U9" s="90"/>
      <c r="V9" s="26">
        <v>15</v>
      </c>
      <c r="W9" s="26">
        <v>1882</v>
      </c>
      <c r="X9" s="26">
        <v>12733</v>
      </c>
      <c r="Y9" s="26">
        <v>564</v>
      </c>
      <c r="Z9" s="26">
        <v>3819</v>
      </c>
      <c r="AA9" s="25" t="s">
        <v>56</v>
      </c>
      <c r="AB9" s="58" t="s">
        <v>57</v>
      </c>
      <c r="AC9" s="58"/>
      <c r="AD9" s="58"/>
      <c r="AE9" s="58"/>
      <c r="AG9" s="1">
        <v>4</v>
      </c>
    </row>
    <row r="10" s="1" customFormat="1" ht="167" customHeight="1" spans="1:37">
      <c r="A10" s="26">
        <v>3</v>
      </c>
      <c r="B10" s="26" t="s">
        <v>64</v>
      </c>
      <c r="C10" s="26" t="s">
        <v>65</v>
      </c>
      <c r="D10" s="26" t="s">
        <v>64</v>
      </c>
      <c r="E10" s="25" t="s">
        <v>66</v>
      </c>
      <c r="F10" s="28" t="s">
        <v>50</v>
      </c>
      <c r="G10" s="29" t="s">
        <v>67</v>
      </c>
      <c r="H10" s="28" t="s">
        <v>68</v>
      </c>
      <c r="I10" s="69">
        <v>45383</v>
      </c>
      <c r="J10" s="71" t="s">
        <v>53</v>
      </c>
      <c r="K10" s="26" t="s">
        <v>69</v>
      </c>
      <c r="L10" s="70">
        <v>988.5</v>
      </c>
      <c r="M10" s="25">
        <f t="shared" si="4"/>
        <v>988.5</v>
      </c>
      <c r="N10" s="70">
        <v>604</v>
      </c>
      <c r="O10" s="70">
        <v>384.5</v>
      </c>
      <c r="P10" s="25"/>
      <c r="Q10" s="25"/>
      <c r="R10" s="90"/>
      <c r="S10" s="90"/>
      <c r="T10" s="90"/>
      <c r="U10" s="90"/>
      <c r="V10" s="26">
        <v>20</v>
      </c>
      <c r="W10" s="26">
        <v>40</v>
      </c>
      <c r="X10" s="26">
        <v>150</v>
      </c>
      <c r="Y10" s="26">
        <v>12</v>
      </c>
      <c r="Z10" s="26">
        <v>45</v>
      </c>
      <c r="AA10" s="25" t="s">
        <v>56</v>
      </c>
      <c r="AB10" s="58" t="s">
        <v>57</v>
      </c>
      <c r="AC10" s="58"/>
      <c r="AD10" s="58"/>
      <c r="AE10" s="58"/>
      <c r="AG10" s="1">
        <v>2</v>
      </c>
      <c r="AK10" s="1">
        <v>2</v>
      </c>
    </row>
    <row r="11" s="1" customFormat="1" ht="140" customHeight="1" spans="1:33">
      <c r="A11" s="26">
        <v>4</v>
      </c>
      <c r="B11" s="26" t="s">
        <v>70</v>
      </c>
      <c r="C11" s="26" t="s">
        <v>71</v>
      </c>
      <c r="D11" s="26" t="s">
        <v>72</v>
      </c>
      <c r="E11" s="25" t="s">
        <v>73</v>
      </c>
      <c r="F11" s="28" t="s">
        <v>50</v>
      </c>
      <c r="G11" s="29" t="s">
        <v>67</v>
      </c>
      <c r="H11" s="28" t="s">
        <v>68</v>
      </c>
      <c r="I11" s="72">
        <v>45383</v>
      </c>
      <c r="J11" s="71" t="s">
        <v>53</v>
      </c>
      <c r="K11" s="26" t="s">
        <v>74</v>
      </c>
      <c r="L11" s="70">
        <v>157.54</v>
      </c>
      <c r="M11" s="25">
        <f t="shared" si="4"/>
        <v>157.54</v>
      </c>
      <c r="N11" s="70">
        <v>100</v>
      </c>
      <c r="O11" s="26">
        <v>57.54</v>
      </c>
      <c r="P11" s="25"/>
      <c r="Q11" s="25"/>
      <c r="R11" s="90"/>
      <c r="S11" s="90"/>
      <c r="T11" s="90"/>
      <c r="U11" s="90"/>
      <c r="V11" s="26"/>
      <c r="W11" s="26">
        <v>58</v>
      </c>
      <c r="X11" s="26">
        <v>240</v>
      </c>
      <c r="Y11" s="26">
        <v>17</v>
      </c>
      <c r="Z11" s="26">
        <v>72</v>
      </c>
      <c r="AA11" s="25" t="s">
        <v>75</v>
      </c>
      <c r="AB11" s="58" t="s">
        <v>76</v>
      </c>
      <c r="AC11" s="58"/>
      <c r="AD11" s="58"/>
      <c r="AE11" s="58"/>
      <c r="AG11" s="1">
        <v>6</v>
      </c>
    </row>
    <row r="12" s="1" customFormat="1" ht="90" customHeight="1" spans="1:33">
      <c r="A12" s="26">
        <v>5</v>
      </c>
      <c r="B12" s="30" t="s">
        <v>70</v>
      </c>
      <c r="C12" s="31" t="s">
        <v>77</v>
      </c>
      <c r="D12" s="31" t="s">
        <v>78</v>
      </c>
      <c r="E12" s="32" t="s">
        <v>79</v>
      </c>
      <c r="F12" s="30" t="s">
        <v>80</v>
      </c>
      <c r="G12" s="33" t="s">
        <v>81</v>
      </c>
      <c r="H12" s="30" t="s">
        <v>82</v>
      </c>
      <c r="I12" s="72">
        <v>45383</v>
      </c>
      <c r="J12" s="71" t="s">
        <v>53</v>
      </c>
      <c r="K12" s="52" t="s">
        <v>83</v>
      </c>
      <c r="L12" s="73">
        <v>280</v>
      </c>
      <c r="M12" s="25">
        <f t="shared" si="4"/>
        <v>280</v>
      </c>
      <c r="N12" s="73">
        <v>280</v>
      </c>
      <c r="O12" s="48"/>
      <c r="P12" s="25"/>
      <c r="Q12" s="25"/>
      <c r="R12" s="90"/>
      <c r="S12" s="90"/>
      <c r="T12" s="90"/>
      <c r="U12" s="90"/>
      <c r="V12" s="30">
        <v>5</v>
      </c>
      <c r="W12" s="30">
        <v>57</v>
      </c>
      <c r="X12" s="30">
        <v>285</v>
      </c>
      <c r="Y12" s="30">
        <v>17</v>
      </c>
      <c r="Z12" s="30">
        <v>85</v>
      </c>
      <c r="AA12" s="25" t="s">
        <v>56</v>
      </c>
      <c r="AB12" s="58" t="s">
        <v>76</v>
      </c>
      <c r="AC12" s="58"/>
      <c r="AD12" s="58"/>
      <c r="AE12" s="58"/>
      <c r="AG12" s="1">
        <v>7</v>
      </c>
    </row>
    <row r="13" s="1" customFormat="1" ht="151" customHeight="1" spans="1:33">
      <c r="A13" s="26">
        <v>6</v>
      </c>
      <c r="B13" s="30" t="s">
        <v>70</v>
      </c>
      <c r="C13" s="29" t="s">
        <v>84</v>
      </c>
      <c r="D13" s="29" t="s">
        <v>85</v>
      </c>
      <c r="E13" s="29" t="s">
        <v>86</v>
      </c>
      <c r="F13" s="28" t="s">
        <v>50</v>
      </c>
      <c r="G13" s="29" t="s">
        <v>87</v>
      </c>
      <c r="H13" s="28" t="s">
        <v>62</v>
      </c>
      <c r="I13" s="74">
        <v>45383</v>
      </c>
      <c r="J13" s="71" t="s">
        <v>88</v>
      </c>
      <c r="K13" s="52" t="s">
        <v>89</v>
      </c>
      <c r="L13" s="75">
        <v>1000</v>
      </c>
      <c r="M13" s="25">
        <f t="shared" si="4"/>
        <v>1000</v>
      </c>
      <c r="N13" s="75">
        <v>1000</v>
      </c>
      <c r="O13" s="52"/>
      <c r="P13" s="25"/>
      <c r="Q13" s="25"/>
      <c r="R13" s="90"/>
      <c r="S13" s="90"/>
      <c r="T13" s="90"/>
      <c r="U13" s="90"/>
      <c r="V13" s="52"/>
      <c r="W13" s="52">
        <v>1000</v>
      </c>
      <c r="X13" s="52"/>
      <c r="Y13" s="52"/>
      <c r="Z13" s="52" t="s">
        <v>90</v>
      </c>
      <c r="AA13" s="25" t="s">
        <v>91</v>
      </c>
      <c r="AB13" s="58" t="s">
        <v>76</v>
      </c>
      <c r="AC13" s="58"/>
      <c r="AD13" s="58"/>
      <c r="AE13" s="58"/>
      <c r="AG13" s="1">
        <v>2</v>
      </c>
    </row>
    <row r="14" s="1" customFormat="1" ht="218" customHeight="1" spans="1:33">
      <c r="A14" s="26">
        <v>7</v>
      </c>
      <c r="B14" s="30" t="s">
        <v>70</v>
      </c>
      <c r="C14" s="29" t="s">
        <v>92</v>
      </c>
      <c r="D14" s="29" t="s">
        <v>93</v>
      </c>
      <c r="E14" s="29" t="s">
        <v>94</v>
      </c>
      <c r="F14" s="28" t="s">
        <v>50</v>
      </c>
      <c r="G14" s="29" t="s">
        <v>67</v>
      </c>
      <c r="H14" s="28" t="s">
        <v>68</v>
      </c>
      <c r="I14" s="72">
        <v>45383</v>
      </c>
      <c r="J14" s="71" t="s">
        <v>53</v>
      </c>
      <c r="K14" s="29" t="s">
        <v>95</v>
      </c>
      <c r="L14" s="76">
        <v>395.54</v>
      </c>
      <c r="M14" s="25">
        <f t="shared" si="4"/>
        <v>395.54</v>
      </c>
      <c r="N14" s="28">
        <v>100</v>
      </c>
      <c r="O14" s="28">
        <v>295.54</v>
      </c>
      <c r="P14" s="25"/>
      <c r="Q14" s="25"/>
      <c r="R14" s="90"/>
      <c r="S14" s="90"/>
      <c r="T14" s="90"/>
      <c r="U14" s="90"/>
      <c r="V14" s="28">
        <v>15</v>
      </c>
      <c r="W14" s="28">
        <v>14</v>
      </c>
      <c r="X14" s="28">
        <v>52</v>
      </c>
      <c r="Y14" s="28">
        <v>5</v>
      </c>
      <c r="Z14" s="28">
        <v>16</v>
      </c>
      <c r="AA14" s="25" t="s">
        <v>56</v>
      </c>
      <c r="AB14" s="58" t="s">
        <v>57</v>
      </c>
      <c r="AC14" s="58"/>
      <c r="AD14" s="58"/>
      <c r="AE14" s="58"/>
      <c r="AG14" s="1">
        <v>3</v>
      </c>
    </row>
    <row r="15" s="1" customFormat="1" ht="155" customHeight="1" spans="1:33">
      <c r="A15" s="34">
        <v>8</v>
      </c>
      <c r="B15" s="35" t="s">
        <v>70</v>
      </c>
      <c r="C15" s="36" t="s">
        <v>96</v>
      </c>
      <c r="D15" s="37" t="s">
        <v>97</v>
      </c>
      <c r="E15" s="37" t="s">
        <v>98</v>
      </c>
      <c r="F15" s="36" t="s">
        <v>50</v>
      </c>
      <c r="G15" s="38" t="s">
        <v>99</v>
      </c>
      <c r="H15" s="38" t="s">
        <v>100</v>
      </c>
      <c r="I15" s="77">
        <v>45383</v>
      </c>
      <c r="J15" s="78" t="s">
        <v>53</v>
      </c>
      <c r="K15" s="79" t="s">
        <v>101</v>
      </c>
      <c r="L15" s="79">
        <v>70</v>
      </c>
      <c r="M15" s="79">
        <v>70</v>
      </c>
      <c r="N15" s="79">
        <v>70</v>
      </c>
      <c r="O15" s="79"/>
      <c r="P15" s="46"/>
      <c r="Q15" s="46"/>
      <c r="R15" s="46"/>
      <c r="S15" s="46"/>
      <c r="T15" s="90"/>
      <c r="U15" s="46"/>
      <c r="V15" s="46">
        <v>15</v>
      </c>
      <c r="W15" s="46">
        <v>50</v>
      </c>
      <c r="X15" s="46">
        <v>194</v>
      </c>
      <c r="Y15" s="46">
        <v>15</v>
      </c>
      <c r="Z15" s="46">
        <v>58</v>
      </c>
      <c r="AA15" s="25" t="s">
        <v>56</v>
      </c>
      <c r="AB15" s="58" t="s">
        <v>76</v>
      </c>
      <c r="AC15" s="58"/>
      <c r="AD15" s="58"/>
      <c r="AE15" s="58"/>
      <c r="AG15" s="1">
        <v>7</v>
      </c>
    </row>
    <row r="16" s="1" customFormat="1" ht="151" customHeight="1" spans="1:33">
      <c r="A16" s="34">
        <v>9</v>
      </c>
      <c r="B16" s="30" t="s">
        <v>70</v>
      </c>
      <c r="C16" s="29" t="s">
        <v>102</v>
      </c>
      <c r="D16" s="29" t="s">
        <v>85</v>
      </c>
      <c r="E16" s="29" t="s">
        <v>103</v>
      </c>
      <c r="F16" s="28" t="s">
        <v>50</v>
      </c>
      <c r="G16" s="29" t="s">
        <v>87</v>
      </c>
      <c r="H16" s="28" t="s">
        <v>62</v>
      </c>
      <c r="I16" s="69">
        <v>45474</v>
      </c>
      <c r="J16" s="26" t="s">
        <v>53</v>
      </c>
      <c r="K16" s="52" t="s">
        <v>104</v>
      </c>
      <c r="L16" s="75">
        <v>72.78</v>
      </c>
      <c r="M16" s="75">
        <f>SUM(N16:Q16)</f>
        <v>72.78</v>
      </c>
      <c r="N16" s="75">
        <v>69</v>
      </c>
      <c r="O16" s="52"/>
      <c r="P16" s="25"/>
      <c r="Q16" s="25">
        <v>3.78</v>
      </c>
      <c r="R16" s="90"/>
      <c r="S16" s="90"/>
      <c r="T16" s="90"/>
      <c r="U16" s="90"/>
      <c r="V16" s="52"/>
      <c r="W16" s="52">
        <v>100</v>
      </c>
      <c r="X16" s="52"/>
      <c r="Y16" s="52"/>
      <c r="Z16" s="52" t="s">
        <v>90</v>
      </c>
      <c r="AA16" s="25" t="s">
        <v>91</v>
      </c>
      <c r="AB16" s="58" t="s">
        <v>76</v>
      </c>
      <c r="AC16" s="58"/>
      <c r="AD16" s="58"/>
      <c r="AE16" s="58"/>
      <c r="AG16" s="1">
        <v>2</v>
      </c>
    </row>
    <row r="17" s="1" customFormat="1" ht="65" customHeight="1" spans="1:31">
      <c r="A17" s="23" t="s">
        <v>105</v>
      </c>
      <c r="B17" s="23"/>
      <c r="C17" s="23"/>
      <c r="D17" s="23"/>
      <c r="E17" s="39">
        <f>SUM(E18+E21)</f>
        <v>8</v>
      </c>
      <c r="F17" s="40"/>
      <c r="G17" s="40"/>
      <c r="H17" s="40"/>
      <c r="I17" s="40"/>
      <c r="J17" s="80"/>
      <c r="K17" s="80"/>
      <c r="L17" s="80">
        <f>SUM(L18+L21)</f>
        <v>3147.93</v>
      </c>
      <c r="M17" s="80">
        <f t="shared" ref="L17:Z17" si="5">SUM(M18+M21)</f>
        <v>3147.93</v>
      </c>
      <c r="N17" s="80">
        <f t="shared" si="5"/>
        <v>989.43</v>
      </c>
      <c r="O17" s="80">
        <f t="shared" si="5"/>
        <v>1286.93</v>
      </c>
      <c r="P17" s="80">
        <f t="shared" si="5"/>
        <v>867.85</v>
      </c>
      <c r="Q17" s="80">
        <f t="shared" si="5"/>
        <v>3.72</v>
      </c>
      <c r="R17" s="80">
        <f t="shared" si="5"/>
        <v>0</v>
      </c>
      <c r="S17" s="80">
        <f t="shared" si="5"/>
        <v>0</v>
      </c>
      <c r="T17" s="80">
        <f t="shared" si="5"/>
        <v>0</v>
      </c>
      <c r="U17" s="80">
        <f t="shared" si="5"/>
        <v>0</v>
      </c>
      <c r="V17" s="80">
        <f t="shared" si="5"/>
        <v>0</v>
      </c>
      <c r="W17" s="80">
        <f t="shared" si="5"/>
        <v>906</v>
      </c>
      <c r="X17" s="80">
        <f t="shared" si="5"/>
        <v>5264</v>
      </c>
      <c r="Y17" s="80">
        <f t="shared" si="5"/>
        <v>268</v>
      </c>
      <c r="Z17" s="80">
        <f t="shared" si="5"/>
        <v>1565</v>
      </c>
      <c r="AA17" s="25"/>
      <c r="AB17" s="58"/>
      <c r="AC17" s="58"/>
      <c r="AD17" s="58"/>
      <c r="AE17" s="58"/>
    </row>
    <row r="18" s="1" customFormat="1" ht="65" customHeight="1" spans="1:31">
      <c r="A18" s="23" t="s">
        <v>106</v>
      </c>
      <c r="B18" s="23"/>
      <c r="C18" s="23"/>
      <c r="D18" s="23"/>
      <c r="E18" s="41">
        <v>2</v>
      </c>
      <c r="F18" s="42"/>
      <c r="G18" s="42"/>
      <c r="H18" s="42"/>
      <c r="I18" s="42"/>
      <c r="J18" s="42"/>
      <c r="K18" s="42"/>
      <c r="L18" s="80">
        <f t="shared" ref="L18:Z18" si="6">SUM(L19:L20)</f>
        <v>1629.97</v>
      </c>
      <c r="M18" s="80">
        <f t="shared" si="6"/>
        <v>1629.97</v>
      </c>
      <c r="N18" s="80">
        <f t="shared" si="6"/>
        <v>304.43</v>
      </c>
      <c r="O18" s="80">
        <f t="shared" si="6"/>
        <v>706.34</v>
      </c>
      <c r="P18" s="80">
        <f t="shared" si="6"/>
        <v>619.2</v>
      </c>
      <c r="Q18" s="80">
        <f t="shared" si="6"/>
        <v>0</v>
      </c>
      <c r="R18" s="80">
        <f t="shared" si="6"/>
        <v>0</v>
      </c>
      <c r="S18" s="80">
        <f t="shared" si="6"/>
        <v>0</v>
      </c>
      <c r="T18" s="80">
        <f t="shared" si="6"/>
        <v>0</v>
      </c>
      <c r="U18" s="80">
        <f t="shared" si="6"/>
        <v>0</v>
      </c>
      <c r="V18" s="80">
        <f t="shared" si="6"/>
        <v>0</v>
      </c>
      <c r="W18" s="80">
        <f t="shared" si="6"/>
        <v>413</v>
      </c>
      <c r="X18" s="80">
        <f t="shared" si="6"/>
        <v>2678</v>
      </c>
      <c r="Y18" s="80">
        <f t="shared" si="6"/>
        <v>123</v>
      </c>
      <c r="Z18" s="80">
        <f t="shared" si="6"/>
        <v>792</v>
      </c>
      <c r="AA18" s="25"/>
      <c r="AB18" s="58"/>
      <c r="AC18" s="58"/>
      <c r="AD18" s="58"/>
      <c r="AE18" s="58"/>
    </row>
    <row r="19" s="1" customFormat="1" ht="181" customHeight="1" spans="1:34">
      <c r="A19" s="43">
        <v>1</v>
      </c>
      <c r="B19" s="43" t="s">
        <v>70</v>
      </c>
      <c r="C19" s="43" t="s">
        <v>107</v>
      </c>
      <c r="D19" s="43" t="s">
        <v>108</v>
      </c>
      <c r="E19" s="32" t="s">
        <v>109</v>
      </c>
      <c r="F19" s="43" t="s">
        <v>50</v>
      </c>
      <c r="G19" s="44" t="s">
        <v>110</v>
      </c>
      <c r="H19" s="25" t="s">
        <v>111</v>
      </c>
      <c r="I19" s="81">
        <v>45383</v>
      </c>
      <c r="J19" s="52" t="s">
        <v>53</v>
      </c>
      <c r="K19" s="29" t="s">
        <v>112</v>
      </c>
      <c r="L19" s="28">
        <v>1500</v>
      </c>
      <c r="M19" s="25">
        <f>SUM(N19:U19)</f>
        <v>1500</v>
      </c>
      <c r="N19" s="28">
        <v>304.43</v>
      </c>
      <c r="O19" s="28">
        <v>576.37</v>
      </c>
      <c r="P19" s="25">
        <v>619.2</v>
      </c>
      <c r="Q19" s="25"/>
      <c r="R19" s="90"/>
      <c r="S19" s="90"/>
      <c r="T19" s="90"/>
      <c r="U19" s="90"/>
      <c r="V19" s="90"/>
      <c r="W19" s="92">
        <v>300</v>
      </c>
      <c r="X19" s="92">
        <v>2000</v>
      </c>
      <c r="Y19" s="102">
        <v>90</v>
      </c>
      <c r="Z19" s="102">
        <v>600</v>
      </c>
      <c r="AA19" s="25"/>
      <c r="AB19" s="58" t="s">
        <v>57</v>
      </c>
      <c r="AC19" s="58"/>
      <c r="AD19" s="58"/>
      <c r="AE19" s="58"/>
      <c r="AH19" s="1">
        <v>1</v>
      </c>
    </row>
    <row r="20" s="1" customFormat="1" ht="137" customHeight="1" spans="1:34">
      <c r="A20" s="45">
        <v>2</v>
      </c>
      <c r="B20" s="43" t="s">
        <v>70</v>
      </c>
      <c r="C20" s="46" t="s">
        <v>113</v>
      </c>
      <c r="D20" s="46" t="s">
        <v>114</v>
      </c>
      <c r="E20" s="46" t="s">
        <v>115</v>
      </c>
      <c r="F20" s="43" t="s">
        <v>50</v>
      </c>
      <c r="G20" s="47" t="s">
        <v>110</v>
      </c>
      <c r="H20" s="25" t="s">
        <v>111</v>
      </c>
      <c r="I20" s="81">
        <v>45383</v>
      </c>
      <c r="J20" s="52" t="s">
        <v>53</v>
      </c>
      <c r="K20" s="28" t="s">
        <v>116</v>
      </c>
      <c r="L20" s="25">
        <v>129.97</v>
      </c>
      <c r="M20" s="25">
        <f t="shared" ref="M19:M26" si="7">SUM(N20:U20)</f>
        <v>129.97</v>
      </c>
      <c r="N20" s="46"/>
      <c r="O20" s="46">
        <v>129.97</v>
      </c>
      <c r="P20" s="25"/>
      <c r="Q20" s="25"/>
      <c r="R20" s="90"/>
      <c r="S20" s="90"/>
      <c r="T20" s="90"/>
      <c r="U20" s="90"/>
      <c r="V20" s="90"/>
      <c r="W20" s="32">
        <v>113</v>
      </c>
      <c r="X20" s="32">
        <v>678</v>
      </c>
      <c r="Y20" s="32">
        <v>33</v>
      </c>
      <c r="Z20" s="32">
        <v>192</v>
      </c>
      <c r="AA20" s="25"/>
      <c r="AB20" s="58" t="s">
        <v>76</v>
      </c>
      <c r="AC20" s="58"/>
      <c r="AD20" s="58"/>
      <c r="AE20" s="58"/>
      <c r="AH20" s="1">
        <v>1</v>
      </c>
    </row>
    <row r="21" s="1" customFormat="1" ht="65" customHeight="1" spans="1:31">
      <c r="A21" s="23" t="s">
        <v>117</v>
      </c>
      <c r="B21" s="23"/>
      <c r="C21" s="23"/>
      <c r="D21" s="23"/>
      <c r="E21" s="41">
        <v>6</v>
      </c>
      <c r="F21" s="42"/>
      <c r="G21" s="42"/>
      <c r="H21" s="42"/>
      <c r="I21" s="42"/>
      <c r="J21" s="42"/>
      <c r="K21" s="42"/>
      <c r="L21" s="80">
        <f t="shared" ref="L21:P21" si="8">SUM(L22:L27)</f>
        <v>1517.96</v>
      </c>
      <c r="M21" s="80">
        <f t="shared" si="8"/>
        <v>1517.96</v>
      </c>
      <c r="N21" s="80">
        <f t="shared" si="8"/>
        <v>685</v>
      </c>
      <c r="O21" s="80">
        <f t="shared" si="8"/>
        <v>580.59</v>
      </c>
      <c r="P21" s="80">
        <f t="shared" si="8"/>
        <v>248.65</v>
      </c>
      <c r="Q21" s="80">
        <f t="shared" ref="Q21:Z21" si="9">SUM(Q22:Q27)</f>
        <v>3.72</v>
      </c>
      <c r="R21" s="80">
        <f t="shared" si="9"/>
        <v>0</v>
      </c>
      <c r="S21" s="80">
        <f t="shared" si="9"/>
        <v>0</v>
      </c>
      <c r="T21" s="80">
        <f t="shared" si="9"/>
        <v>0</v>
      </c>
      <c r="U21" s="80">
        <f t="shared" si="9"/>
        <v>0</v>
      </c>
      <c r="V21" s="80">
        <f t="shared" si="9"/>
        <v>0</v>
      </c>
      <c r="W21" s="80">
        <f t="shared" si="9"/>
        <v>493</v>
      </c>
      <c r="X21" s="80">
        <f t="shared" si="9"/>
        <v>2586</v>
      </c>
      <c r="Y21" s="80">
        <f t="shared" si="9"/>
        <v>145</v>
      </c>
      <c r="Z21" s="80">
        <f t="shared" si="9"/>
        <v>773</v>
      </c>
      <c r="AA21" s="25"/>
      <c r="AB21" s="58"/>
      <c r="AC21" s="58"/>
      <c r="AD21" s="58"/>
      <c r="AE21" s="58"/>
    </row>
    <row r="22" s="1" customFormat="1" ht="81" spans="1:34">
      <c r="A22" s="45">
        <v>1</v>
      </c>
      <c r="B22" s="43" t="s">
        <v>70</v>
      </c>
      <c r="C22" s="30" t="s">
        <v>118</v>
      </c>
      <c r="D22" s="30" t="s">
        <v>119</v>
      </c>
      <c r="E22" s="30" t="s">
        <v>120</v>
      </c>
      <c r="F22" s="48" t="s">
        <v>50</v>
      </c>
      <c r="G22" s="48" t="s">
        <v>121</v>
      </c>
      <c r="H22" s="48" t="s">
        <v>122</v>
      </c>
      <c r="I22" s="82">
        <v>45383</v>
      </c>
      <c r="J22" s="52" t="s">
        <v>53</v>
      </c>
      <c r="K22" s="52" t="s">
        <v>123</v>
      </c>
      <c r="L22" s="73">
        <v>150</v>
      </c>
      <c r="M22" s="25">
        <f t="shared" si="7"/>
        <v>150</v>
      </c>
      <c r="N22" s="25"/>
      <c r="O22" s="73">
        <v>150</v>
      </c>
      <c r="P22" s="83"/>
      <c r="Q22" s="83"/>
      <c r="R22" s="90"/>
      <c r="S22" s="90"/>
      <c r="T22" s="90"/>
      <c r="U22" s="90"/>
      <c r="V22" s="90"/>
      <c r="W22" s="90">
        <v>122</v>
      </c>
      <c r="X22" s="90">
        <v>702</v>
      </c>
      <c r="Y22" s="93">
        <v>36</v>
      </c>
      <c r="Z22" s="93">
        <v>210</v>
      </c>
      <c r="AA22" s="25"/>
      <c r="AB22" s="58" t="s">
        <v>76</v>
      </c>
      <c r="AC22" s="58"/>
      <c r="AD22" s="58"/>
      <c r="AE22" s="58"/>
      <c r="AH22" s="1">
        <v>3</v>
      </c>
    </row>
    <row r="23" s="1" customFormat="1" ht="67.5" spans="1:34">
      <c r="A23" s="45">
        <v>2</v>
      </c>
      <c r="B23" s="43" t="s">
        <v>70</v>
      </c>
      <c r="C23" s="30" t="s">
        <v>124</v>
      </c>
      <c r="D23" s="30" t="s">
        <v>125</v>
      </c>
      <c r="E23" s="30" t="s">
        <v>126</v>
      </c>
      <c r="F23" s="48" t="s">
        <v>50</v>
      </c>
      <c r="G23" s="48" t="s">
        <v>121</v>
      </c>
      <c r="H23" s="48" t="s">
        <v>122</v>
      </c>
      <c r="I23" s="82">
        <v>45383</v>
      </c>
      <c r="J23" s="52" t="s">
        <v>53</v>
      </c>
      <c r="K23" s="52" t="s">
        <v>127</v>
      </c>
      <c r="L23" s="73">
        <v>440.59</v>
      </c>
      <c r="M23" s="25">
        <f t="shared" si="7"/>
        <v>440.59</v>
      </c>
      <c r="O23" s="73">
        <v>240.59</v>
      </c>
      <c r="P23" s="83">
        <v>200</v>
      </c>
      <c r="Q23" s="83"/>
      <c r="R23" s="90"/>
      <c r="S23" s="90"/>
      <c r="T23" s="90"/>
      <c r="U23" s="90"/>
      <c r="V23" s="90"/>
      <c r="W23" s="90">
        <v>26</v>
      </c>
      <c r="X23" s="90">
        <v>224</v>
      </c>
      <c r="Y23" s="93">
        <v>7</v>
      </c>
      <c r="Z23" s="93">
        <v>67</v>
      </c>
      <c r="AA23" s="25"/>
      <c r="AB23" s="58" t="s">
        <v>76</v>
      </c>
      <c r="AC23" s="58"/>
      <c r="AD23" s="58"/>
      <c r="AE23" s="58"/>
      <c r="AH23" s="1">
        <v>3</v>
      </c>
    </row>
    <row r="24" s="1" customFormat="1" ht="67.5" spans="1:34">
      <c r="A24" s="45">
        <v>3</v>
      </c>
      <c r="B24" s="43" t="s">
        <v>70</v>
      </c>
      <c r="C24" s="30" t="s">
        <v>128</v>
      </c>
      <c r="D24" s="30" t="s">
        <v>119</v>
      </c>
      <c r="E24" s="30" t="s">
        <v>129</v>
      </c>
      <c r="F24" s="48" t="s">
        <v>50</v>
      </c>
      <c r="G24" s="48" t="s">
        <v>121</v>
      </c>
      <c r="H24" s="48" t="s">
        <v>122</v>
      </c>
      <c r="I24" s="82">
        <v>45383</v>
      </c>
      <c r="J24" s="52" t="s">
        <v>53</v>
      </c>
      <c r="K24" s="52" t="s">
        <v>130</v>
      </c>
      <c r="L24" s="73">
        <v>190</v>
      </c>
      <c r="M24" s="25">
        <f t="shared" si="7"/>
        <v>190</v>
      </c>
      <c r="N24" s="25"/>
      <c r="O24" s="73">
        <v>190</v>
      </c>
      <c r="P24" s="83"/>
      <c r="Q24" s="83"/>
      <c r="R24" s="90"/>
      <c r="S24" s="90"/>
      <c r="T24" s="90"/>
      <c r="U24" s="90"/>
      <c r="V24" s="90"/>
      <c r="W24" s="90">
        <v>122</v>
      </c>
      <c r="X24" s="90">
        <v>702</v>
      </c>
      <c r="Y24" s="93">
        <v>36</v>
      </c>
      <c r="Z24" s="93">
        <v>210</v>
      </c>
      <c r="AA24" s="25"/>
      <c r="AB24" s="58" t="s">
        <v>76</v>
      </c>
      <c r="AC24" s="58"/>
      <c r="AD24" s="58"/>
      <c r="AE24" s="58"/>
      <c r="AH24" s="1">
        <v>3</v>
      </c>
    </row>
    <row r="25" s="1" customFormat="1" ht="70" customHeight="1" spans="1:37">
      <c r="A25" s="45">
        <v>4</v>
      </c>
      <c r="B25" s="43" t="s">
        <v>70</v>
      </c>
      <c r="C25" s="30" t="s">
        <v>131</v>
      </c>
      <c r="D25" s="30" t="s">
        <v>46</v>
      </c>
      <c r="E25" s="30" t="s">
        <v>132</v>
      </c>
      <c r="F25" s="48" t="s">
        <v>50</v>
      </c>
      <c r="G25" s="48" t="s">
        <v>121</v>
      </c>
      <c r="H25" s="48" t="s">
        <v>122</v>
      </c>
      <c r="I25" s="82">
        <v>45383</v>
      </c>
      <c r="J25" s="52" t="s">
        <v>53</v>
      </c>
      <c r="K25" s="52" t="s">
        <v>133</v>
      </c>
      <c r="L25" s="73">
        <v>333.53</v>
      </c>
      <c r="M25" s="25">
        <f t="shared" si="7"/>
        <v>333.53</v>
      </c>
      <c r="N25" s="73">
        <v>296</v>
      </c>
      <c r="O25" s="83"/>
      <c r="P25" s="73">
        <v>37.53</v>
      </c>
      <c r="Q25" s="83"/>
      <c r="R25" s="93"/>
      <c r="S25" s="90"/>
      <c r="T25" s="90"/>
      <c r="U25" s="90"/>
      <c r="V25" s="90"/>
      <c r="W25" s="90">
        <v>28</v>
      </c>
      <c r="X25" s="90">
        <v>126</v>
      </c>
      <c r="Y25" s="93">
        <v>8</v>
      </c>
      <c r="Z25" s="93">
        <v>37</v>
      </c>
      <c r="AA25" s="25"/>
      <c r="AB25" s="58" t="s">
        <v>76</v>
      </c>
      <c r="AC25" s="58"/>
      <c r="AD25" s="58"/>
      <c r="AE25" s="58"/>
      <c r="AH25" s="1">
        <v>3</v>
      </c>
      <c r="AK25" s="1">
        <v>1</v>
      </c>
    </row>
    <row r="26" s="1" customFormat="1" ht="67.5" spans="1:37">
      <c r="A26" s="45">
        <v>5</v>
      </c>
      <c r="B26" s="43" t="s">
        <v>70</v>
      </c>
      <c r="C26" s="30" t="s">
        <v>134</v>
      </c>
      <c r="D26" s="30" t="s">
        <v>93</v>
      </c>
      <c r="E26" s="30" t="s">
        <v>135</v>
      </c>
      <c r="F26" s="48" t="s">
        <v>50</v>
      </c>
      <c r="G26" s="48" t="s">
        <v>121</v>
      </c>
      <c r="H26" s="48" t="s">
        <v>122</v>
      </c>
      <c r="I26" s="82">
        <v>45383</v>
      </c>
      <c r="J26" s="52" t="s">
        <v>53</v>
      </c>
      <c r="K26" s="52" t="s">
        <v>136</v>
      </c>
      <c r="L26" s="73">
        <v>161.12</v>
      </c>
      <c r="M26" s="25">
        <f t="shared" si="7"/>
        <v>161.12</v>
      </c>
      <c r="N26" s="73">
        <v>150</v>
      </c>
      <c r="O26" s="83"/>
      <c r="P26" s="73">
        <v>11.12</v>
      </c>
      <c r="Q26" s="83"/>
      <c r="R26" s="93"/>
      <c r="S26" s="90"/>
      <c r="T26" s="90"/>
      <c r="U26" s="90"/>
      <c r="V26" s="90"/>
      <c r="W26" s="90">
        <v>130</v>
      </c>
      <c r="X26" s="90">
        <v>457</v>
      </c>
      <c r="Y26" s="93">
        <v>39</v>
      </c>
      <c r="Z26" s="93">
        <v>137</v>
      </c>
      <c r="AA26" s="25"/>
      <c r="AB26" s="58" t="s">
        <v>76</v>
      </c>
      <c r="AC26" s="58"/>
      <c r="AD26" s="58"/>
      <c r="AE26" s="58"/>
      <c r="AH26" s="1">
        <v>3</v>
      </c>
      <c r="AK26" s="1">
        <v>1</v>
      </c>
    </row>
    <row r="27" s="1" customFormat="1" ht="185" customHeight="1" spans="1:31">
      <c r="A27" s="45">
        <v>6</v>
      </c>
      <c r="B27" s="49" t="s">
        <v>70</v>
      </c>
      <c r="C27" s="49" t="s">
        <v>137</v>
      </c>
      <c r="D27" s="49" t="s">
        <v>138</v>
      </c>
      <c r="E27" s="49" t="s">
        <v>139</v>
      </c>
      <c r="F27" s="49" t="s">
        <v>50</v>
      </c>
      <c r="G27" s="49" t="s">
        <v>87</v>
      </c>
      <c r="H27" s="49" t="s">
        <v>62</v>
      </c>
      <c r="I27" s="69">
        <v>45471</v>
      </c>
      <c r="J27" s="49" t="s">
        <v>53</v>
      </c>
      <c r="K27" s="49" t="s">
        <v>140</v>
      </c>
      <c r="L27" s="49">
        <v>242.72</v>
      </c>
      <c r="M27" s="75">
        <f>SUM(N27:Q27)</f>
        <v>242.72</v>
      </c>
      <c r="N27" s="49">
        <v>239</v>
      </c>
      <c r="O27" s="49"/>
      <c r="P27" s="49"/>
      <c r="Q27" s="49">
        <v>3.72</v>
      </c>
      <c r="R27" s="49"/>
      <c r="S27" s="49"/>
      <c r="T27" s="49"/>
      <c r="U27" s="49"/>
      <c r="V27" s="49"/>
      <c r="W27" s="49">
        <v>65</v>
      </c>
      <c r="X27" s="49">
        <v>375</v>
      </c>
      <c r="Y27" s="49">
        <v>19</v>
      </c>
      <c r="Z27" s="49">
        <v>112</v>
      </c>
      <c r="AA27" s="49" t="s">
        <v>141</v>
      </c>
      <c r="AB27" s="58"/>
      <c r="AC27" s="58"/>
      <c r="AD27" s="58"/>
      <c r="AE27" s="58"/>
    </row>
    <row r="28" s="1" customFormat="1" ht="65" customHeight="1" spans="1:31">
      <c r="A28" s="23" t="s">
        <v>142</v>
      </c>
      <c r="B28" s="23"/>
      <c r="C28" s="23"/>
      <c r="D28" s="23"/>
      <c r="E28" s="50">
        <v>4</v>
      </c>
      <c r="F28" s="51"/>
      <c r="G28" s="51"/>
      <c r="H28" s="51"/>
      <c r="I28" s="84"/>
      <c r="J28" s="85"/>
      <c r="K28" s="85"/>
      <c r="L28" s="85">
        <f t="shared" ref="L28:Z28" si="10">SUM(L29:L32)</f>
        <v>5491.46</v>
      </c>
      <c r="M28" s="85">
        <f t="shared" si="10"/>
        <v>5491.46</v>
      </c>
      <c r="N28" s="85">
        <f t="shared" si="10"/>
        <v>5077.37</v>
      </c>
      <c r="O28" s="85">
        <f t="shared" si="10"/>
        <v>414.09</v>
      </c>
      <c r="P28" s="85">
        <f t="shared" si="10"/>
        <v>0</v>
      </c>
      <c r="Q28" s="85">
        <f t="shared" si="10"/>
        <v>0</v>
      </c>
      <c r="R28" s="85">
        <f t="shared" si="10"/>
        <v>0</v>
      </c>
      <c r="S28" s="85">
        <f t="shared" si="10"/>
        <v>0</v>
      </c>
      <c r="T28" s="85">
        <f t="shared" si="10"/>
        <v>0</v>
      </c>
      <c r="U28" s="85">
        <f t="shared" si="10"/>
        <v>0</v>
      </c>
      <c r="V28" s="85">
        <f t="shared" si="10"/>
        <v>0</v>
      </c>
      <c r="W28" s="85">
        <f t="shared" si="10"/>
        <v>299</v>
      </c>
      <c r="X28" s="85">
        <f t="shared" si="10"/>
        <v>1173</v>
      </c>
      <c r="Y28" s="85">
        <f t="shared" si="10"/>
        <v>79</v>
      </c>
      <c r="Z28" s="85">
        <f t="shared" si="10"/>
        <v>282</v>
      </c>
      <c r="AA28" s="25"/>
      <c r="AB28" s="58"/>
      <c r="AC28" s="58"/>
      <c r="AD28" s="58"/>
      <c r="AE28" s="58"/>
    </row>
    <row r="29" s="1" customFormat="1" ht="265" customHeight="1" spans="1:35">
      <c r="A29" s="52">
        <v>1</v>
      </c>
      <c r="B29" s="52" t="s">
        <v>70</v>
      </c>
      <c r="C29" s="52" t="s">
        <v>143</v>
      </c>
      <c r="D29" s="52" t="s">
        <v>144</v>
      </c>
      <c r="E29" s="52" t="s">
        <v>145</v>
      </c>
      <c r="F29" s="52" t="s">
        <v>50</v>
      </c>
      <c r="G29" s="52" t="s">
        <v>61</v>
      </c>
      <c r="H29" s="52" t="s">
        <v>62</v>
      </c>
      <c r="I29" s="69">
        <v>45383</v>
      </c>
      <c r="J29" s="52" t="s">
        <v>53</v>
      </c>
      <c r="K29" s="52" t="s">
        <v>146</v>
      </c>
      <c r="L29" s="86">
        <f>N29+O29+P29+Q29</f>
        <v>1454.73</v>
      </c>
      <c r="M29" s="25">
        <f t="shared" ref="M29:M32" si="11">SUM(N29:U29)</f>
        <v>1454.73</v>
      </c>
      <c r="N29" s="52">
        <v>1454.73</v>
      </c>
      <c r="O29" s="52"/>
      <c r="P29" s="52"/>
      <c r="Q29" s="52"/>
      <c r="R29" s="52"/>
      <c r="S29" s="90"/>
      <c r="T29" s="90"/>
      <c r="U29" s="90"/>
      <c r="V29" s="90"/>
      <c r="W29" s="52">
        <v>51</v>
      </c>
      <c r="X29" s="52">
        <v>331</v>
      </c>
      <c r="Y29" s="52">
        <v>12</v>
      </c>
      <c r="Z29" s="103">
        <v>63</v>
      </c>
      <c r="AA29" s="25" t="s">
        <v>147</v>
      </c>
      <c r="AB29" s="58"/>
      <c r="AC29" s="58"/>
      <c r="AD29" s="58"/>
      <c r="AE29" s="58"/>
      <c r="AI29" s="1">
        <v>1</v>
      </c>
    </row>
    <row r="30" s="1" customFormat="1" ht="297" spans="1:35">
      <c r="A30" s="52">
        <v>2</v>
      </c>
      <c r="B30" s="52" t="s">
        <v>70</v>
      </c>
      <c r="C30" s="52" t="s">
        <v>148</v>
      </c>
      <c r="D30" s="52" t="s">
        <v>149</v>
      </c>
      <c r="E30" s="52" t="s">
        <v>150</v>
      </c>
      <c r="F30" s="52" t="s">
        <v>50</v>
      </c>
      <c r="G30" s="52" t="s">
        <v>61</v>
      </c>
      <c r="H30" s="52" t="s">
        <v>62</v>
      </c>
      <c r="I30" s="69">
        <v>45383</v>
      </c>
      <c r="J30" s="52" t="s">
        <v>53</v>
      </c>
      <c r="K30" s="52" t="s">
        <v>151</v>
      </c>
      <c r="L30" s="86">
        <f>N30+O30+P30+Q30</f>
        <v>1133.82</v>
      </c>
      <c r="M30" s="25">
        <f t="shared" si="11"/>
        <v>1133.82</v>
      </c>
      <c r="N30" s="52">
        <v>1133.82</v>
      </c>
      <c r="O30" s="52"/>
      <c r="P30" s="52"/>
      <c r="Q30" s="52"/>
      <c r="R30" s="52"/>
      <c r="S30" s="90"/>
      <c r="T30" s="90"/>
      <c r="U30" s="90"/>
      <c r="V30" s="90"/>
      <c r="W30" s="52">
        <v>93</v>
      </c>
      <c r="X30" s="52">
        <v>434</v>
      </c>
      <c r="Y30" s="52">
        <v>29</v>
      </c>
      <c r="Z30" s="103">
        <v>118</v>
      </c>
      <c r="AA30" s="25" t="s">
        <v>152</v>
      </c>
      <c r="AB30" s="58" t="s">
        <v>57</v>
      </c>
      <c r="AC30" s="58"/>
      <c r="AD30" s="58"/>
      <c r="AE30" s="58"/>
      <c r="AI30" s="1">
        <v>1</v>
      </c>
    </row>
    <row r="31" s="1" customFormat="1" ht="202.5" spans="1:35">
      <c r="A31" s="52">
        <v>3</v>
      </c>
      <c r="B31" s="52" t="s">
        <v>70</v>
      </c>
      <c r="C31" s="52" t="s">
        <v>153</v>
      </c>
      <c r="D31" s="52" t="s">
        <v>154</v>
      </c>
      <c r="E31" s="52" t="s">
        <v>155</v>
      </c>
      <c r="F31" s="52" t="s">
        <v>50</v>
      </c>
      <c r="G31" s="52" t="s">
        <v>61</v>
      </c>
      <c r="H31" s="52" t="s">
        <v>62</v>
      </c>
      <c r="I31" s="69">
        <v>45383</v>
      </c>
      <c r="J31" s="52" t="s">
        <v>53</v>
      </c>
      <c r="K31" s="52" t="s">
        <v>156</v>
      </c>
      <c r="L31" s="86">
        <f>SUM(N31:Q31)</f>
        <v>743.52</v>
      </c>
      <c r="M31" s="25">
        <f t="shared" si="11"/>
        <v>743.52</v>
      </c>
      <c r="N31" s="28">
        <v>743.52</v>
      </c>
      <c r="O31" s="87"/>
      <c r="P31" s="52" t="s">
        <v>157</v>
      </c>
      <c r="Q31" s="52"/>
      <c r="R31" s="52"/>
      <c r="S31" s="90"/>
      <c r="T31" s="90"/>
      <c r="U31" s="90"/>
      <c r="V31" s="90"/>
      <c r="W31" s="52">
        <v>76</v>
      </c>
      <c r="X31" s="52">
        <v>192</v>
      </c>
      <c r="Y31" s="52">
        <v>15</v>
      </c>
      <c r="Z31" s="103">
        <v>49</v>
      </c>
      <c r="AA31" s="25" t="s">
        <v>158</v>
      </c>
      <c r="AB31" s="58" t="s">
        <v>57</v>
      </c>
      <c r="AC31" s="58"/>
      <c r="AD31" s="58"/>
      <c r="AE31" s="58"/>
      <c r="AI31" s="1">
        <v>1</v>
      </c>
    </row>
    <row r="32" s="1" customFormat="1" ht="225" customHeight="1" spans="1:35">
      <c r="A32" s="52">
        <v>4</v>
      </c>
      <c r="B32" s="52" t="s">
        <v>70</v>
      </c>
      <c r="C32" s="52" t="s">
        <v>159</v>
      </c>
      <c r="D32" s="52" t="s">
        <v>125</v>
      </c>
      <c r="E32" s="52" t="s">
        <v>160</v>
      </c>
      <c r="F32" s="52" t="s">
        <v>50</v>
      </c>
      <c r="G32" s="52" t="s">
        <v>61</v>
      </c>
      <c r="H32" s="52" t="s">
        <v>62</v>
      </c>
      <c r="I32" s="69">
        <v>45383</v>
      </c>
      <c r="J32" s="52" t="s">
        <v>53</v>
      </c>
      <c r="K32" s="52" t="s">
        <v>161</v>
      </c>
      <c r="L32" s="86">
        <f>N32+O32+P32+Q32</f>
        <v>2159.39</v>
      </c>
      <c r="M32" s="25">
        <f t="shared" si="11"/>
        <v>2159.39</v>
      </c>
      <c r="N32" s="28">
        <v>1745.3</v>
      </c>
      <c r="O32" s="52">
        <v>414.09</v>
      </c>
      <c r="P32" s="52"/>
      <c r="Q32" s="52"/>
      <c r="R32" s="52"/>
      <c r="S32" s="90"/>
      <c r="T32" s="90"/>
      <c r="U32" s="90"/>
      <c r="V32" s="90"/>
      <c r="W32" s="52">
        <v>79</v>
      </c>
      <c r="X32" s="52">
        <v>216</v>
      </c>
      <c r="Y32" s="52">
        <v>23</v>
      </c>
      <c r="Z32" s="103">
        <v>52</v>
      </c>
      <c r="AA32" s="25" t="s">
        <v>162</v>
      </c>
      <c r="AB32" s="58" t="s">
        <v>57</v>
      </c>
      <c r="AC32" s="58"/>
      <c r="AD32" s="58"/>
      <c r="AE32" s="58"/>
      <c r="AI32" s="1">
        <v>1</v>
      </c>
    </row>
    <row r="33" s="1" customFormat="1" ht="65" customHeight="1" spans="1:31">
      <c r="A33" s="23" t="s">
        <v>163</v>
      </c>
      <c r="B33" s="23"/>
      <c r="C33" s="23"/>
      <c r="D33" s="23"/>
      <c r="E33" s="53">
        <v>2</v>
      </c>
      <c r="F33" s="54"/>
      <c r="G33" s="54"/>
      <c r="H33" s="54"/>
      <c r="I33" s="54"/>
      <c r="J33" s="67"/>
      <c r="K33" s="67"/>
      <c r="L33" s="67">
        <f t="shared" ref="L33:Z33" si="12">SUM(L34:L35)</f>
        <v>2229.29</v>
      </c>
      <c r="M33" s="67">
        <f t="shared" si="12"/>
        <v>2229.29</v>
      </c>
      <c r="N33" s="67">
        <f t="shared" si="12"/>
        <v>1620.57</v>
      </c>
      <c r="O33" s="67">
        <f t="shared" si="12"/>
        <v>38.22</v>
      </c>
      <c r="P33" s="67">
        <f t="shared" si="12"/>
        <v>0</v>
      </c>
      <c r="Q33" s="67">
        <f t="shared" si="12"/>
        <v>570.5</v>
      </c>
      <c r="R33" s="67">
        <f t="shared" si="12"/>
        <v>0</v>
      </c>
      <c r="S33" s="67">
        <f t="shared" si="12"/>
        <v>0</v>
      </c>
      <c r="T33" s="67">
        <f t="shared" si="12"/>
        <v>0</v>
      </c>
      <c r="U33" s="67">
        <f t="shared" si="12"/>
        <v>0</v>
      </c>
      <c r="V33" s="67">
        <f t="shared" si="12"/>
        <v>0</v>
      </c>
      <c r="W33" s="67">
        <f t="shared" si="12"/>
        <v>265</v>
      </c>
      <c r="X33" s="67">
        <f t="shared" si="12"/>
        <v>1499</v>
      </c>
      <c r="Y33" s="67">
        <f t="shared" si="12"/>
        <v>65</v>
      </c>
      <c r="Z33" s="67">
        <f t="shared" si="12"/>
        <v>188</v>
      </c>
      <c r="AA33" s="25"/>
      <c r="AB33" s="58"/>
      <c r="AC33" s="58"/>
      <c r="AD33" s="58"/>
      <c r="AE33" s="58"/>
    </row>
    <row r="34" s="1" customFormat="1" ht="191" customHeight="1" spans="1:35">
      <c r="A34" s="52">
        <v>1</v>
      </c>
      <c r="B34" s="52" t="s">
        <v>70</v>
      </c>
      <c r="C34" s="52" t="s">
        <v>164</v>
      </c>
      <c r="D34" s="52" t="s">
        <v>165</v>
      </c>
      <c r="E34" s="52" t="s">
        <v>166</v>
      </c>
      <c r="F34" s="52" t="s">
        <v>50</v>
      </c>
      <c r="G34" s="52" t="s">
        <v>61</v>
      </c>
      <c r="H34" s="52" t="s">
        <v>62</v>
      </c>
      <c r="I34" s="69">
        <v>45383</v>
      </c>
      <c r="J34" s="52" t="s">
        <v>53</v>
      </c>
      <c r="K34" s="52" t="s">
        <v>167</v>
      </c>
      <c r="L34" s="52">
        <v>1435.47</v>
      </c>
      <c r="M34" s="25">
        <f>SUM(N34:U34)</f>
        <v>1435.47</v>
      </c>
      <c r="N34" s="52">
        <v>1055.86</v>
      </c>
      <c r="O34" s="52">
        <v>38.22</v>
      </c>
      <c r="P34" s="52"/>
      <c r="Q34" s="52">
        <v>341.39</v>
      </c>
      <c r="R34" s="90"/>
      <c r="S34" s="90"/>
      <c r="T34" s="90"/>
      <c r="U34" s="90"/>
      <c r="V34" s="90"/>
      <c r="W34" s="52">
        <v>88</v>
      </c>
      <c r="X34" s="52">
        <v>687</v>
      </c>
      <c r="Y34" s="52">
        <v>12</v>
      </c>
      <c r="Z34" s="103">
        <v>45</v>
      </c>
      <c r="AA34" s="25"/>
      <c r="AB34" s="58" t="s">
        <v>57</v>
      </c>
      <c r="AC34" s="58"/>
      <c r="AD34" s="58"/>
      <c r="AE34" s="58"/>
      <c r="AI34" s="1">
        <v>2</v>
      </c>
    </row>
    <row r="35" s="1" customFormat="1" ht="211" customHeight="1" spans="1:31">
      <c r="A35" s="28">
        <v>2</v>
      </c>
      <c r="B35" s="28" t="s">
        <v>70</v>
      </c>
      <c r="C35" s="28" t="s">
        <v>168</v>
      </c>
      <c r="D35" s="28" t="s">
        <v>58</v>
      </c>
      <c r="E35" s="25" t="s">
        <v>169</v>
      </c>
      <c r="F35" s="52" t="s">
        <v>50</v>
      </c>
      <c r="G35" s="52" t="s">
        <v>61</v>
      </c>
      <c r="H35" s="52" t="s">
        <v>62</v>
      </c>
      <c r="I35" s="69">
        <v>45383</v>
      </c>
      <c r="J35" s="52" t="s">
        <v>53</v>
      </c>
      <c r="K35" s="25" t="s">
        <v>170</v>
      </c>
      <c r="L35" s="73">
        <v>793.82</v>
      </c>
      <c r="M35" s="25">
        <f>SUM(N35:U35)</f>
        <v>793.82</v>
      </c>
      <c r="N35" s="73">
        <v>564.71</v>
      </c>
      <c r="O35" s="73"/>
      <c r="P35" s="73"/>
      <c r="Q35" s="73">
        <v>229.11</v>
      </c>
      <c r="R35" s="73"/>
      <c r="S35" s="73"/>
      <c r="T35" s="73"/>
      <c r="U35" s="73"/>
      <c r="V35" s="73"/>
      <c r="W35" s="94">
        <v>177</v>
      </c>
      <c r="X35" s="94">
        <v>812</v>
      </c>
      <c r="Y35" s="94">
        <v>53</v>
      </c>
      <c r="Z35" s="94">
        <v>143</v>
      </c>
      <c r="AA35" s="25"/>
      <c r="AB35" s="58"/>
      <c r="AC35" s="58"/>
      <c r="AD35" s="58"/>
      <c r="AE35" s="58"/>
    </row>
    <row r="36" s="1" customFormat="1" ht="65" customHeight="1" spans="1:31">
      <c r="A36" s="23" t="s">
        <v>171</v>
      </c>
      <c r="B36" s="23"/>
      <c r="C36" s="23"/>
      <c r="D36" s="23"/>
      <c r="E36" s="55">
        <v>2</v>
      </c>
      <c r="F36" s="25"/>
      <c r="G36" s="56"/>
      <c r="H36" s="56"/>
      <c r="I36" s="88"/>
      <c r="J36" s="88"/>
      <c r="K36" s="25"/>
      <c r="L36" s="67">
        <f t="shared" ref="L36:Z36" si="13">SUM(L37:L38)</f>
        <v>932.29</v>
      </c>
      <c r="M36" s="67">
        <f t="shared" si="13"/>
        <v>932.29</v>
      </c>
      <c r="N36" s="67">
        <f t="shared" si="13"/>
        <v>932.29</v>
      </c>
      <c r="O36" s="67">
        <f t="shared" si="13"/>
        <v>0</v>
      </c>
      <c r="P36" s="67">
        <f t="shared" si="13"/>
        <v>0</v>
      </c>
      <c r="Q36" s="67">
        <f t="shared" si="13"/>
        <v>0</v>
      </c>
      <c r="R36" s="67">
        <f t="shared" si="13"/>
        <v>0</v>
      </c>
      <c r="S36" s="67">
        <f t="shared" si="13"/>
        <v>0</v>
      </c>
      <c r="T36" s="67">
        <f t="shared" si="13"/>
        <v>0</v>
      </c>
      <c r="U36" s="67">
        <f t="shared" si="13"/>
        <v>0</v>
      </c>
      <c r="V36" s="67">
        <f t="shared" si="13"/>
        <v>0</v>
      </c>
      <c r="W36" s="67">
        <f t="shared" si="13"/>
        <v>1640</v>
      </c>
      <c r="X36" s="67">
        <f t="shared" si="13"/>
        <v>6525</v>
      </c>
      <c r="Y36" s="67">
        <f t="shared" si="13"/>
        <v>574</v>
      </c>
      <c r="Z36" s="67">
        <f t="shared" si="13"/>
        <v>2296</v>
      </c>
      <c r="AA36" s="25"/>
      <c r="AB36" s="58"/>
      <c r="AC36" s="58"/>
      <c r="AD36" s="58"/>
      <c r="AE36" s="58"/>
    </row>
    <row r="37" s="1" customFormat="1" ht="99" customHeight="1" spans="1:31">
      <c r="A37" s="52">
        <v>1</v>
      </c>
      <c r="B37" s="52" t="s">
        <v>70</v>
      </c>
      <c r="C37" s="52" t="s">
        <v>172</v>
      </c>
      <c r="D37" s="52" t="s">
        <v>70</v>
      </c>
      <c r="E37" s="57" t="s">
        <v>173</v>
      </c>
      <c r="F37" s="58" t="s">
        <v>50</v>
      </c>
      <c r="G37" s="59" t="s">
        <v>174</v>
      </c>
      <c r="H37" s="59" t="s">
        <v>82</v>
      </c>
      <c r="I37" s="89">
        <v>45383</v>
      </c>
      <c r="J37" s="59" t="s">
        <v>53</v>
      </c>
      <c r="K37" s="59" t="s">
        <v>175</v>
      </c>
      <c r="L37" s="57">
        <v>436.54</v>
      </c>
      <c r="M37" s="57">
        <v>436.54</v>
      </c>
      <c r="N37" s="57">
        <v>436.54</v>
      </c>
      <c r="O37" s="57"/>
      <c r="P37" s="57"/>
      <c r="Q37" s="57"/>
      <c r="R37" s="95"/>
      <c r="S37" s="95"/>
      <c r="T37" s="95"/>
      <c r="U37" s="95"/>
      <c r="V37" s="95"/>
      <c r="W37" s="59">
        <v>1640</v>
      </c>
      <c r="X37" s="59">
        <v>6525</v>
      </c>
      <c r="Y37" s="59">
        <v>574</v>
      </c>
      <c r="Z37" s="59">
        <v>2296</v>
      </c>
      <c r="AA37" s="57"/>
      <c r="AB37" s="58"/>
      <c r="AC37" s="58"/>
      <c r="AD37" s="58"/>
      <c r="AE37" s="58"/>
    </row>
    <row r="38" s="1" customFormat="1" ht="117" customHeight="1" spans="1:31">
      <c r="A38" s="52">
        <v>2</v>
      </c>
      <c r="B38" s="52" t="s">
        <v>70</v>
      </c>
      <c r="C38" s="30" t="s">
        <v>176</v>
      </c>
      <c r="D38" s="52" t="s">
        <v>70</v>
      </c>
      <c r="E38" s="25" t="s">
        <v>177</v>
      </c>
      <c r="F38" s="25" t="s">
        <v>50</v>
      </c>
      <c r="G38" s="29" t="s">
        <v>67</v>
      </c>
      <c r="H38" s="28" t="s">
        <v>68</v>
      </c>
      <c r="I38" s="69">
        <v>45383</v>
      </c>
      <c r="J38" s="52" t="s">
        <v>53</v>
      </c>
      <c r="K38" s="52" t="s">
        <v>178</v>
      </c>
      <c r="L38" s="25">
        <v>495.75</v>
      </c>
      <c r="M38" s="25">
        <v>495.75</v>
      </c>
      <c r="N38" s="25">
        <v>495.75</v>
      </c>
      <c r="O38" s="25"/>
      <c r="P38" s="25"/>
      <c r="Q38" s="25"/>
      <c r="R38" s="90"/>
      <c r="S38" s="90"/>
      <c r="T38" s="90"/>
      <c r="U38" s="90"/>
      <c r="V38" s="90"/>
      <c r="W38" s="90"/>
      <c r="X38" s="90"/>
      <c r="Y38" s="90"/>
      <c r="Z38" s="90"/>
      <c r="AA38" s="25"/>
      <c r="AB38" s="58"/>
      <c r="AC38" s="58"/>
      <c r="AD38" s="58"/>
      <c r="AE38" s="58"/>
    </row>
  </sheetData>
  <mergeCells count="39">
    <mergeCell ref="A1:Z1"/>
    <mergeCell ref="A2:D2"/>
    <mergeCell ref="M2:N2"/>
    <mergeCell ref="Z2:AA2"/>
    <mergeCell ref="K3:L3"/>
    <mergeCell ref="M3:U3"/>
    <mergeCell ref="Y3:Z3"/>
    <mergeCell ref="A6:D6"/>
    <mergeCell ref="A7:D7"/>
    <mergeCell ref="A17:D17"/>
    <mergeCell ref="A18:D18"/>
    <mergeCell ref="A21:D21"/>
    <mergeCell ref="A28:D28"/>
    <mergeCell ref="A33:D33"/>
    <mergeCell ref="A36:D36"/>
    <mergeCell ref="A3:A4"/>
    <mergeCell ref="B3:B4"/>
    <mergeCell ref="C3:C4"/>
    <mergeCell ref="D3:D4"/>
    <mergeCell ref="E3:E4"/>
    <mergeCell ref="F3:F4"/>
    <mergeCell ref="G3:G4"/>
    <mergeCell ref="H3:H4"/>
    <mergeCell ref="I3:I4"/>
    <mergeCell ref="J3:J4"/>
    <mergeCell ref="V3:V4"/>
    <mergeCell ref="W3:W4"/>
    <mergeCell ref="X3:X4"/>
    <mergeCell ref="AA3:AA4"/>
    <mergeCell ref="AB3:AB4"/>
    <mergeCell ref="AC3:AC4"/>
    <mergeCell ref="AD3:AD4"/>
    <mergeCell ref="AE3:AE4"/>
    <mergeCell ref="AF3:AF4"/>
    <mergeCell ref="AG3:AG4"/>
    <mergeCell ref="AH3:AH4"/>
    <mergeCell ref="AI3:AI4"/>
    <mergeCell ref="AJ3:AJ4"/>
    <mergeCell ref="AK3:AK4"/>
  </mergeCells>
  <printOptions horizontalCentered="1"/>
  <pageMargins left="0.314583333333333" right="0.236111111111111" top="0.409027777777778" bottom="0.409027777777778" header="0.5" footer="0.5"/>
  <pageSetup paperSize="8" scale="5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2明细表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潜心</cp:lastModifiedBy>
  <cp:revision>0</cp:revision>
  <dcterms:created xsi:type="dcterms:W3CDTF">2022-05-16T22:13:00Z</dcterms:created>
  <dcterms:modified xsi:type="dcterms:W3CDTF">2024-12-23T04:29:40Z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3E3A760BF82F4BA99F5A7720F4ACF81F_13</vt:lpwstr>
  </property>
  <property fmtid="{D5CDD505-2E9C-101B-9397-08002B2CF9AE}" pid="3" name="KSOProductBuildVer">
    <vt:lpwstr>2052-12.1.0.19302</vt:lpwstr>
  </property>
  <property fmtid="{D5CDD505-2E9C-101B-9397-08002B2CF9AE}" pid="4" name="KSOReadingLayout">
    <vt:bool>true</vt:bool>
  </property>
</Properties>
</file>